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orisnik\Documents\2024\Financijski izvještaji\01.01. do 31.12.2024\Za predaj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5" i="4" l="1"/>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E301" i="9" s="1"/>
  <c r="B301" i="9" s="1"/>
  <c r="G301" i="9"/>
  <c r="F301" i="9"/>
  <c r="H300" i="9"/>
  <c r="G300" i="9"/>
  <c r="E300" i="9" s="1"/>
  <c r="B300" i="9" s="1"/>
  <c r="F300" i="9"/>
  <c r="H299" i="9"/>
  <c r="G299" i="9"/>
  <c r="F299" i="9"/>
  <c r="E299" i="9"/>
  <c r="H298" i="9"/>
  <c r="G298" i="9"/>
  <c r="E298" i="9" s="1"/>
  <c r="B298" i="9" s="1"/>
  <c r="F298" i="9"/>
  <c r="H297" i="9"/>
  <c r="E297" i="9" s="1"/>
  <c r="G297" i="9"/>
  <c r="F297" i="9"/>
  <c r="B297" i="9"/>
  <c r="H296" i="9"/>
  <c r="G296" i="9"/>
  <c r="E296" i="9" s="1"/>
  <c r="B296" i="9" s="1"/>
  <c r="F296" i="9"/>
  <c r="H295" i="9"/>
  <c r="G295" i="9"/>
  <c r="F295" i="9"/>
  <c r="E295" i="9"/>
  <c r="H294" i="9"/>
  <c r="G294" i="9"/>
  <c r="E294" i="9" s="1"/>
  <c r="B294" i="9" s="1"/>
  <c r="F294" i="9"/>
  <c r="H293" i="9"/>
  <c r="G293" i="9"/>
  <c r="F293" i="9"/>
  <c r="H292" i="9"/>
  <c r="G292" i="9"/>
  <c r="F292" i="9"/>
  <c r="E292" i="9"/>
  <c r="B292" i="9" s="1"/>
  <c r="F291" i="9"/>
  <c r="F290" i="9"/>
  <c r="H289" i="9"/>
  <c r="G289" i="9"/>
  <c r="F289" i="9"/>
  <c r="H288" i="9"/>
  <c r="G288" i="9"/>
  <c r="F288" i="9"/>
  <c r="E288" i="9"/>
  <c r="B288" i="9" s="1"/>
  <c r="H287" i="9"/>
  <c r="G287" i="9"/>
  <c r="F287" i="9"/>
  <c r="E287" i="9"/>
  <c r="H286" i="9"/>
  <c r="G286" i="9"/>
  <c r="F286" i="9"/>
  <c r="F285" i="9"/>
  <c r="H284" i="9"/>
  <c r="E284" i="9" s="1"/>
  <c r="G284" i="9"/>
  <c r="F284" i="9"/>
  <c r="B284" i="9"/>
  <c r="H283" i="9"/>
  <c r="G283" i="9"/>
  <c r="F283" i="9"/>
  <c r="E283" i="9"/>
  <c r="B283" i="9" s="1"/>
  <c r="H282" i="9"/>
  <c r="G282" i="9"/>
  <c r="E282" i="9" s="1"/>
  <c r="F282" i="9"/>
  <c r="F281" i="9"/>
  <c r="F280" i="9"/>
  <c r="F279" i="9"/>
  <c r="F278" i="9"/>
  <c r="F276" i="9"/>
  <c r="L275" i="9"/>
  <c r="F275" i="9" s="1"/>
  <c r="H275" i="9"/>
  <c r="F274" i="9"/>
  <c r="I273" i="9"/>
  <c r="H273" i="9"/>
  <c r="F273" i="9"/>
  <c r="E273" i="9"/>
  <c r="B273" i="9" s="1"/>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M250" i="9"/>
  <c r="F250" i="9" s="1"/>
  <c r="L250" i="9"/>
  <c r="E250" i="9"/>
  <c r="B250" i="9"/>
  <c r="M249" i="9"/>
  <c r="L249" i="9"/>
  <c r="F249" i="9" s="1"/>
  <c r="E249" i="9"/>
  <c r="B249" i="9" s="1"/>
  <c r="M248" i="9"/>
  <c r="L248" i="9"/>
  <c r="F248" i="9"/>
  <c r="B248" i="9" s="1"/>
  <c r="E248" i="9"/>
  <c r="M247" i="9"/>
  <c r="L247" i="9"/>
  <c r="F247" i="9" s="1"/>
  <c r="E247" i="9"/>
  <c r="M246" i="9"/>
  <c r="L246" i="9"/>
  <c r="E246" i="9"/>
  <c r="M245" i="9"/>
  <c r="L245" i="9"/>
  <c r="F245" i="9" s="1"/>
  <c r="E245" i="9"/>
  <c r="M244" i="9"/>
  <c r="L244" i="9"/>
  <c r="F244" i="9"/>
  <c r="B244" i="9" s="1"/>
  <c r="E244" i="9"/>
  <c r="M243" i="9"/>
  <c r="L243" i="9"/>
  <c r="F243" i="9" s="1"/>
  <c r="E243" i="9"/>
  <c r="B243" i="9" s="1"/>
  <c r="M242" i="9"/>
  <c r="L242" i="9"/>
  <c r="E242" i="9"/>
  <c r="M241" i="9"/>
  <c r="L241" i="9"/>
  <c r="F241" i="9" s="1"/>
  <c r="E241" i="9"/>
  <c r="B241" i="9" s="1"/>
  <c r="M240" i="9"/>
  <c r="L240" i="9"/>
  <c r="F240" i="9"/>
  <c r="E240" i="9"/>
  <c r="B240" i="9" s="1"/>
  <c r="M239" i="9"/>
  <c r="L239" i="9"/>
  <c r="F239" i="9" s="1"/>
  <c r="E239" i="9"/>
  <c r="M238" i="9"/>
  <c r="L238" i="9"/>
  <c r="F238" i="9" s="1"/>
  <c r="B238" i="9" s="1"/>
  <c r="E238" i="9"/>
  <c r="M237" i="9"/>
  <c r="L237" i="9"/>
  <c r="F237" i="9" s="1"/>
  <c r="E237" i="9"/>
  <c r="M236" i="9"/>
  <c r="L236" i="9"/>
  <c r="F236" i="9"/>
  <c r="E236" i="9"/>
  <c r="M235" i="9"/>
  <c r="L235" i="9"/>
  <c r="F235" i="9" s="1"/>
  <c r="E235" i="9"/>
  <c r="B235" i="9" s="1"/>
  <c r="M234" i="9"/>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M226" i="9"/>
  <c r="L226" i="9"/>
  <c r="E226" i="9"/>
  <c r="M225" i="9"/>
  <c r="L225" i="9"/>
  <c r="F225" i="9" s="1"/>
  <c r="E225" i="9"/>
  <c r="B225" i="9" s="1"/>
  <c r="M224" i="9"/>
  <c r="L224" i="9"/>
  <c r="F224" i="9"/>
  <c r="B224" i="9" s="1"/>
  <c r="E224" i="9"/>
  <c r="M223" i="9"/>
  <c r="L223" i="9"/>
  <c r="F223" i="9" s="1"/>
  <c r="E223" i="9"/>
  <c r="M222" i="9"/>
  <c r="L222" i="9"/>
  <c r="E222" i="9"/>
  <c r="M221" i="9"/>
  <c r="L221" i="9"/>
  <c r="F221" i="9" s="1"/>
  <c r="E221" i="9"/>
  <c r="M220" i="9"/>
  <c r="L220" i="9"/>
  <c r="F220" i="9"/>
  <c r="E220" i="9"/>
  <c r="M219" i="9"/>
  <c r="L219" i="9"/>
  <c r="F219" i="9" s="1"/>
  <c r="E219" i="9"/>
  <c r="M218" i="9"/>
  <c r="L218" i="9"/>
  <c r="E218" i="9"/>
  <c r="M217" i="9"/>
  <c r="L217" i="9"/>
  <c r="F217" i="9" s="1"/>
  <c r="E217" i="9"/>
  <c r="M216" i="9"/>
  <c r="L216" i="9"/>
  <c r="F216" i="9"/>
  <c r="B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F84" i="9"/>
  <c r="H83" i="9"/>
  <c r="G83" i="9"/>
  <c r="F83" i="9"/>
  <c r="E83" i="9"/>
  <c r="B83" i="9" s="1"/>
  <c r="H82" i="9"/>
  <c r="G82" i="9"/>
  <c r="F82" i="9"/>
  <c r="E82" i="9"/>
  <c r="B82" i="9" s="1"/>
  <c r="H81" i="9"/>
  <c r="G81" i="9"/>
  <c r="E81" i="9" s="1"/>
  <c r="B81" i="9" s="1"/>
  <c r="F81" i="9"/>
  <c r="H80" i="9"/>
  <c r="G80" i="9"/>
  <c r="E80" i="9" s="1"/>
  <c r="B80" i="9" s="1"/>
  <c r="F80" i="9"/>
  <c r="H79" i="9"/>
  <c r="G79" i="9"/>
  <c r="E79" i="9" s="1"/>
  <c r="F79" i="9"/>
  <c r="B79" i="9"/>
  <c r="H78" i="9"/>
  <c r="G78" i="9"/>
  <c r="F78" i="9"/>
  <c r="E78" i="9"/>
  <c r="B78" i="9" s="1"/>
  <c r="H77" i="9"/>
  <c r="G77" i="9"/>
  <c r="F77" i="9"/>
  <c r="E77" i="9"/>
  <c r="H76" i="9"/>
  <c r="G76" i="9"/>
  <c r="F76" i="9"/>
  <c r="H75" i="9"/>
  <c r="G75" i="9"/>
  <c r="F75" i="9"/>
  <c r="E75" i="9"/>
  <c r="B75" i="9" s="1"/>
  <c r="H74" i="9"/>
  <c r="G74" i="9"/>
  <c r="F74" i="9"/>
  <c r="E74" i="9"/>
  <c r="H73" i="9"/>
  <c r="G73" i="9"/>
  <c r="E73" i="9" s="1"/>
  <c r="B73" i="9" s="1"/>
  <c r="F73" i="9"/>
  <c r="H72" i="9"/>
  <c r="G72" i="9"/>
  <c r="E72" i="9" s="1"/>
  <c r="B72" i="9" s="1"/>
  <c r="F72" i="9"/>
  <c r="H71" i="9"/>
  <c r="G71" i="9"/>
  <c r="F71" i="9"/>
  <c r="H70" i="9"/>
  <c r="G70" i="9"/>
  <c r="F70" i="9"/>
  <c r="E70" i="9"/>
  <c r="B70" i="9" s="1"/>
  <c r="H69" i="9"/>
  <c r="G69" i="9"/>
  <c r="F69" i="9"/>
  <c r="E69" i="9"/>
  <c r="H68" i="9"/>
  <c r="G68" i="9"/>
  <c r="F68" i="9"/>
  <c r="H67" i="9"/>
  <c r="G67" i="9"/>
  <c r="F67" i="9"/>
  <c r="E67" i="9"/>
  <c r="B67" i="9" s="1"/>
  <c r="H66" i="9"/>
  <c r="G66" i="9"/>
  <c r="F66" i="9"/>
  <c r="E66" i="9"/>
  <c r="H65" i="9"/>
  <c r="G65" i="9"/>
  <c r="E65" i="9" s="1"/>
  <c r="B65" i="9" s="1"/>
  <c r="F65" i="9"/>
  <c r="H64" i="9"/>
  <c r="G64" i="9"/>
  <c r="F64" i="9"/>
  <c r="H63" i="9"/>
  <c r="G63" i="9"/>
  <c r="F63" i="9"/>
  <c r="H62" i="9"/>
  <c r="E62" i="9" s="1"/>
  <c r="B62" i="9" s="1"/>
  <c r="G62" i="9"/>
  <c r="F62" i="9"/>
  <c r="H61" i="9"/>
  <c r="G61" i="9"/>
  <c r="F61" i="9"/>
  <c r="E61" i="9"/>
  <c r="B61" i="9" s="1"/>
  <c r="H60" i="9"/>
  <c r="G60" i="9"/>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H51" i="9"/>
  <c r="G51" i="9"/>
  <c r="F51" i="9"/>
  <c r="E51" i="9"/>
  <c r="B51" i="9" s="1"/>
  <c r="H50" i="9"/>
  <c r="G50" i="9"/>
  <c r="F50" i="9"/>
  <c r="E50" i="9"/>
  <c r="B50" i="9" s="1"/>
  <c r="H49" i="9"/>
  <c r="G49" i="9"/>
  <c r="E49" i="9" s="1"/>
  <c r="B49" i="9" s="1"/>
  <c r="F49" i="9"/>
  <c r="H48" i="9"/>
  <c r="G48" i="9"/>
  <c r="E48" i="9" s="1"/>
  <c r="B48" i="9" s="1"/>
  <c r="F48" i="9"/>
  <c r="H47" i="9"/>
  <c r="G47" i="9"/>
  <c r="E47" i="9" s="1"/>
  <c r="F47" i="9"/>
  <c r="B47" i="9"/>
  <c r="H46" i="9"/>
  <c r="G46" i="9"/>
  <c r="F46" i="9"/>
  <c r="E46" i="9"/>
  <c r="B46" i="9" s="1"/>
  <c r="H45" i="9"/>
  <c r="G45" i="9"/>
  <c r="F45" i="9"/>
  <c r="E45" i="9"/>
  <c r="H44" i="9"/>
  <c r="G44" i="9"/>
  <c r="E44" i="9" s="1"/>
  <c r="F44" i="9"/>
  <c r="H43" i="9"/>
  <c r="G43" i="9"/>
  <c r="E43" i="9" s="1"/>
  <c r="F43" i="9"/>
  <c r="B43" i="9"/>
  <c r="H42" i="9"/>
  <c r="G42" i="9"/>
  <c r="F42" i="9"/>
  <c r="E42" i="9"/>
  <c r="B42" i="9" s="1"/>
  <c r="H41" i="9"/>
  <c r="G41" i="9"/>
  <c r="F41" i="9"/>
  <c r="E41" i="9"/>
  <c r="H40" i="9"/>
  <c r="G40" i="9"/>
  <c r="E40" i="9" s="1"/>
  <c r="B40" i="9" s="1"/>
  <c r="F40" i="9"/>
  <c r="H39" i="9"/>
  <c r="G39" i="9"/>
  <c r="E39" i="9" s="1"/>
  <c r="F39" i="9"/>
  <c r="B39" i="9"/>
  <c r="H38" i="9"/>
  <c r="G38" i="9"/>
  <c r="F38" i="9"/>
  <c r="E38" i="9"/>
  <c r="B38" i="9" s="1"/>
  <c r="H37" i="9"/>
  <c r="G37" i="9"/>
  <c r="F37" i="9"/>
  <c r="E37" i="9"/>
  <c r="H36" i="9"/>
  <c r="G36" i="9"/>
  <c r="E36" i="9" s="1"/>
  <c r="B36" i="9" s="1"/>
  <c r="F36" i="9"/>
  <c r="H35" i="9"/>
  <c r="G35" i="9"/>
  <c r="E35" i="9" s="1"/>
  <c r="F35" i="9"/>
  <c r="B35" i="9"/>
  <c r="H34" i="9"/>
  <c r="G34" i="9"/>
  <c r="F34" i="9"/>
  <c r="E34" i="9"/>
  <c r="B34" i="9" s="1"/>
  <c r="H33" i="9"/>
  <c r="G33" i="9"/>
  <c r="F33" i="9"/>
  <c r="E33" i="9"/>
  <c r="H32" i="9"/>
  <c r="G32" i="9"/>
  <c r="E32" i="9" s="1"/>
  <c r="F32" i="9"/>
  <c r="H31" i="9"/>
  <c r="G31" i="9"/>
  <c r="E31" i="9" s="1"/>
  <c r="F31" i="9"/>
  <c r="B31" i="9"/>
  <c r="H30" i="9"/>
  <c r="G30" i="9"/>
  <c r="F30" i="9"/>
  <c r="E30" i="9"/>
  <c r="B30" i="9" s="1"/>
  <c r="H29" i="9"/>
  <c r="G29" i="9"/>
  <c r="F29" i="9"/>
  <c r="E29" i="9"/>
  <c r="H28" i="9"/>
  <c r="G28" i="9"/>
  <c r="E28" i="9" s="1"/>
  <c r="F28" i="9"/>
  <c r="H27" i="9"/>
  <c r="G27" i="9"/>
  <c r="E27" i="9" s="1"/>
  <c r="B27" i="9" s="1"/>
  <c r="F27" i="9"/>
  <c r="H26" i="9"/>
  <c r="G26" i="9"/>
  <c r="F26" i="9"/>
  <c r="E26" i="9"/>
  <c r="B26" i="9" s="1"/>
  <c r="H25" i="9"/>
  <c r="G25" i="9"/>
  <c r="F25" i="9"/>
  <c r="E25" i="9"/>
  <c r="H24" i="9"/>
  <c r="G24" i="9"/>
  <c r="E24" i="9" s="1"/>
  <c r="B24" i="9" s="1"/>
  <c r="F24" i="9"/>
  <c r="H23" i="9"/>
  <c r="G23" i="9"/>
  <c r="E23" i="9" s="1"/>
  <c r="B23" i="9" s="1"/>
  <c r="F23" i="9"/>
  <c r="H22" i="9"/>
  <c r="G22" i="9"/>
  <c r="F22" i="9"/>
  <c r="E22" i="9"/>
  <c r="B22" i="9" s="1"/>
  <c r="F21" i="9"/>
  <c r="F4" i="9"/>
  <c r="O3" i="9"/>
  <c r="I3" i="9"/>
  <c r="H3" i="9"/>
  <c r="G3" i="9"/>
  <c r="D101" i="8"/>
  <c r="D95" i="8"/>
  <c r="D90" i="8"/>
  <c r="D85" i="8"/>
  <c r="D80" i="8"/>
  <c r="D75" i="8"/>
  <c r="D70" i="8"/>
  <c r="D65" i="8"/>
  <c r="D60" i="8"/>
  <c r="D55" i="8"/>
  <c r="D49" i="8" s="1"/>
  <c r="D50" i="8"/>
  <c r="D44" i="8"/>
  <c r="D36" i="8"/>
  <c r="D26" i="8"/>
  <c r="D24" i="8" s="1"/>
  <c r="D18" i="8"/>
  <c r="D8" i="8"/>
  <c r="D6" i="8"/>
  <c r="E44" i="7"/>
  <c r="D44" i="7"/>
  <c r="E39" i="7"/>
  <c r="D39" i="7"/>
  <c r="D38" i="7" s="1"/>
  <c r="H31" i="3" s="1"/>
  <c r="E38" i="7"/>
  <c r="E30" i="7"/>
  <c r="D30" i="7"/>
  <c r="D22" i="7" s="1"/>
  <c r="H30" i="3" s="1"/>
  <c r="E23" i="7"/>
  <c r="E22" i="7" s="1"/>
  <c r="D23" i="7"/>
  <c r="E14" i="7"/>
  <c r="D14" i="7"/>
  <c r="E7" i="7"/>
  <c r="D7" i="7"/>
  <c r="D6" i="7" s="1"/>
  <c r="E6" i="7"/>
  <c r="E5" i="7"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D637" i="1" s="1"/>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1" i="1" s="1"/>
  <c r="D577" i="4"/>
  <c r="F576" i="4"/>
  <c r="F575" i="4"/>
  <c r="F574" i="4"/>
  <c r="E574" i="4"/>
  <c r="D574" i="4"/>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F418" i="4"/>
  <c r="E418" i="4"/>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F352" i="4"/>
  <c r="E352" i="4"/>
  <c r="D352" i="4"/>
  <c r="F349" i="4"/>
  <c r="E348" i="4"/>
  <c r="D343" i="1" s="1"/>
  <c r="G343" i="1" s="1"/>
  <c r="D348" i="4"/>
  <c r="F348" i="4" s="1"/>
  <c r="F347" i="4"/>
  <c r="F346" i="4"/>
  <c r="F345" i="4"/>
  <c r="E345" i="4"/>
  <c r="D345" i="4"/>
  <c r="E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5" i="4" s="1"/>
  <c r="D224" i="4"/>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E124" i="4" s="1"/>
  <c r="F124" i="4" s="1"/>
  <c r="D128" i="4"/>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F98" i="4" s="1"/>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H1531" i="1"/>
  <c r="C1531" i="1"/>
  <c r="G1531" i="1" s="1"/>
  <c r="C1530" i="1"/>
  <c r="C1529" i="1"/>
  <c r="H1528" i="1"/>
  <c r="G1528" i="1"/>
  <c r="C1528" i="1"/>
  <c r="C1527" i="1"/>
  <c r="C1526" i="1"/>
  <c r="H1525" i="1"/>
  <c r="C1525" i="1"/>
  <c r="G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G1509" i="1"/>
  <c r="C1509" i="1"/>
  <c r="H1509" i="1" s="1"/>
  <c r="C1508" i="1"/>
  <c r="H1507" i="1"/>
  <c r="G1507" i="1"/>
  <c r="C1507" i="1"/>
  <c r="H1506" i="1"/>
  <c r="G1506" i="1"/>
  <c r="C1506" i="1"/>
  <c r="C1505" i="1"/>
  <c r="H1504" i="1"/>
  <c r="C1504" i="1"/>
  <c r="G1504" i="1" s="1"/>
  <c r="H1503" i="1"/>
  <c r="G1503" i="1"/>
  <c r="C1503" i="1"/>
  <c r="C1502" i="1"/>
  <c r="G1501" i="1"/>
  <c r="C1501" i="1"/>
  <c r="H1501" i="1" s="1"/>
  <c r="C1500" i="1"/>
  <c r="H1499" i="1"/>
  <c r="G1499" i="1"/>
  <c r="C1499" i="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G1485" i="1"/>
  <c r="C1485" i="1"/>
  <c r="H1485" i="1" s="1"/>
  <c r="C1484" i="1"/>
  <c r="H1483" i="1"/>
  <c r="G1483" i="1"/>
  <c r="C1483" i="1"/>
  <c r="H1482" i="1"/>
  <c r="G1482" i="1"/>
  <c r="C1482" i="1"/>
  <c r="C1481" i="1"/>
  <c r="H1480" i="1"/>
  <c r="C1480" i="1"/>
  <c r="G1479" i="1"/>
  <c r="D1479" i="1"/>
  <c r="C1479" i="1"/>
  <c r="D1478" i="1"/>
  <c r="C1478" i="1"/>
  <c r="D1477" i="1"/>
  <c r="C1477" i="1"/>
  <c r="G1476" i="1"/>
  <c r="D1476" i="1"/>
  <c r="C1476" i="1"/>
  <c r="J1476" i="1" s="1"/>
  <c r="G1475" i="1"/>
  <c r="D1475" i="1"/>
  <c r="C1475" i="1"/>
  <c r="H1475" i="1" s="1"/>
  <c r="G1474" i="1"/>
  <c r="D1474" i="1"/>
  <c r="C1474" i="1"/>
  <c r="H1473" i="1"/>
  <c r="D1473" i="1"/>
  <c r="C1473" i="1"/>
  <c r="D1472" i="1"/>
  <c r="C1472" i="1"/>
  <c r="G1471" i="1"/>
  <c r="D1471" i="1"/>
  <c r="C1471" i="1"/>
  <c r="J1471" i="1" s="1"/>
  <c r="G1470" i="1"/>
  <c r="D1470" i="1"/>
  <c r="C1470" i="1"/>
  <c r="H1470" i="1" s="1"/>
  <c r="G1469" i="1"/>
  <c r="D1469" i="1"/>
  <c r="C1469" i="1"/>
  <c r="H1469" i="1" s="1"/>
  <c r="G1468" i="1"/>
  <c r="D1468" i="1"/>
  <c r="C1468" i="1"/>
  <c r="H1467" i="1"/>
  <c r="D1467" i="1"/>
  <c r="C1467" i="1"/>
  <c r="D1466" i="1"/>
  <c r="C1466" i="1"/>
  <c r="G1465" i="1"/>
  <c r="D1465" i="1"/>
  <c r="C1465" i="1"/>
  <c r="J1465" i="1" s="1"/>
  <c r="G1464" i="1"/>
  <c r="D1464" i="1"/>
  <c r="C1464" i="1"/>
  <c r="D1463" i="1"/>
  <c r="C1463" i="1"/>
  <c r="J1462" i="1"/>
  <c r="D1462" i="1"/>
  <c r="C1462" i="1"/>
  <c r="D1461" i="1"/>
  <c r="C1461" i="1"/>
  <c r="D1460" i="1"/>
  <c r="C1460" i="1"/>
  <c r="G1459" i="1"/>
  <c r="D1459" i="1"/>
  <c r="C1459" i="1"/>
  <c r="H1458" i="1"/>
  <c r="G1458" i="1"/>
  <c r="I1458" i="1" s="1"/>
  <c r="D1458" i="1"/>
  <c r="C1458" i="1"/>
  <c r="J1458" i="1" s="1"/>
  <c r="J1457" i="1"/>
  <c r="D1457" i="1"/>
  <c r="C1457" i="1"/>
  <c r="D1456" i="1"/>
  <c r="C1456" i="1"/>
  <c r="D1455" i="1"/>
  <c r="G1455" i="1" s="1"/>
  <c r="C1455" i="1"/>
  <c r="D1454" i="1"/>
  <c r="C1454" i="1"/>
  <c r="D1453" i="1"/>
  <c r="C1453" i="1"/>
  <c r="D1452" i="1"/>
  <c r="C1452" i="1"/>
  <c r="D1451" i="1"/>
  <c r="G1451" i="1" s="1"/>
  <c r="C1451" i="1"/>
  <c r="H1450" i="1"/>
  <c r="G1450" i="1"/>
  <c r="I1450" i="1" s="1"/>
  <c r="D1450" i="1"/>
  <c r="C1450" i="1"/>
  <c r="J1450" i="1" s="1"/>
  <c r="J1449" i="1"/>
  <c r="D1449" i="1"/>
  <c r="C1449" i="1"/>
  <c r="D1448" i="1"/>
  <c r="C1448" i="1"/>
  <c r="D1447" i="1"/>
  <c r="G1447" i="1" s="1"/>
  <c r="C1447" i="1"/>
  <c r="H1446" i="1"/>
  <c r="G1446" i="1"/>
  <c r="I1446" i="1" s="1"/>
  <c r="D1446" i="1"/>
  <c r="C1446" i="1"/>
  <c r="J1446" i="1" s="1"/>
  <c r="D1445" i="1"/>
  <c r="J1445" i="1" s="1"/>
  <c r="C1445" i="1"/>
  <c r="J1444" i="1"/>
  <c r="H1444" i="1"/>
  <c r="G1444" i="1"/>
  <c r="D1444" i="1"/>
  <c r="C1444" i="1"/>
  <c r="D1443" i="1"/>
  <c r="C1443" i="1"/>
  <c r="D1442" i="1"/>
  <c r="C1442" i="1"/>
  <c r="H1441" i="1"/>
  <c r="D1441" i="1"/>
  <c r="C1441" i="1"/>
  <c r="J1440" i="1"/>
  <c r="H1440" i="1"/>
  <c r="G1440" i="1"/>
  <c r="D1440" i="1"/>
  <c r="C1440" i="1"/>
  <c r="D1439" i="1"/>
  <c r="C1439" i="1"/>
  <c r="D1438" i="1"/>
  <c r="C1438" i="1"/>
  <c r="D1437" i="1"/>
  <c r="H1437" i="1" s="1"/>
  <c r="C1437" i="1"/>
  <c r="D1436" i="1"/>
  <c r="D1434" i="1"/>
  <c r="C1434" i="1"/>
  <c r="H1433" i="1"/>
  <c r="D1433" i="1"/>
  <c r="C1433" i="1"/>
  <c r="D1432" i="1"/>
  <c r="H1432" i="1" s="1"/>
  <c r="C1432" i="1"/>
  <c r="D1431" i="1"/>
  <c r="C1431" i="1"/>
  <c r="D1430" i="1"/>
  <c r="C1430" i="1"/>
  <c r="H1429" i="1"/>
  <c r="D1429" i="1"/>
  <c r="C1429" i="1"/>
  <c r="H1428" i="1"/>
  <c r="D1428" i="1"/>
  <c r="C1428" i="1"/>
  <c r="D1427" i="1"/>
  <c r="C1427" i="1"/>
  <c r="D1426" i="1"/>
  <c r="C1426" i="1"/>
  <c r="H1425" i="1"/>
  <c r="D1425" i="1"/>
  <c r="C1425" i="1"/>
  <c r="D1424" i="1"/>
  <c r="H1424" i="1" s="1"/>
  <c r="C1424" i="1"/>
  <c r="D1423" i="1"/>
  <c r="D1422" i="1"/>
  <c r="C1422" i="1"/>
  <c r="H1421" i="1"/>
  <c r="D1421" i="1"/>
  <c r="C1421" i="1"/>
  <c r="H1420" i="1"/>
  <c r="D1420" i="1"/>
  <c r="C1420" i="1"/>
  <c r="D1419" i="1"/>
  <c r="C1419" i="1"/>
  <c r="D1418" i="1"/>
  <c r="C1418" i="1"/>
  <c r="H1417" i="1"/>
  <c r="D1417" i="1"/>
  <c r="C1417" i="1"/>
  <c r="D1416" i="1"/>
  <c r="H1416" i="1" s="1"/>
  <c r="C1416" i="1"/>
  <c r="D1415" i="1"/>
  <c r="C1415" i="1"/>
  <c r="D1414" i="1"/>
  <c r="C1414" i="1"/>
  <c r="H1413" i="1"/>
  <c r="D1413" i="1"/>
  <c r="C1413" i="1"/>
  <c r="H1412" i="1"/>
  <c r="D1412" i="1"/>
  <c r="C1412" i="1"/>
  <c r="D1411" i="1"/>
  <c r="C1411" i="1"/>
  <c r="D1410" i="1"/>
  <c r="C1410" i="1"/>
  <c r="H1409" i="1"/>
  <c r="D1409" i="1"/>
  <c r="C1409" i="1"/>
  <c r="D1408" i="1"/>
  <c r="D1407" i="1"/>
  <c r="C1407" i="1"/>
  <c r="D1406" i="1"/>
  <c r="C1406" i="1"/>
  <c r="H1405" i="1"/>
  <c r="D1405" i="1"/>
  <c r="C1405" i="1"/>
  <c r="D1404" i="1"/>
  <c r="H1404" i="1" s="1"/>
  <c r="C1404" i="1"/>
  <c r="D1403" i="1"/>
  <c r="C1403" i="1"/>
  <c r="D1402" i="1"/>
  <c r="C1402" i="1"/>
  <c r="C1401" i="1"/>
  <c r="D1400" i="1"/>
  <c r="H1400" i="1" s="1"/>
  <c r="C1400" i="1"/>
  <c r="D1399" i="1"/>
  <c r="C1399" i="1"/>
  <c r="D1398" i="1"/>
  <c r="C1398" i="1"/>
  <c r="H1397" i="1"/>
  <c r="D1397" i="1"/>
  <c r="C1397" i="1"/>
  <c r="H1396" i="1"/>
  <c r="D1396" i="1"/>
  <c r="C1396" i="1"/>
  <c r="D1395" i="1"/>
  <c r="C1395" i="1"/>
  <c r="D1394" i="1"/>
  <c r="C1394" i="1"/>
  <c r="H1393" i="1"/>
  <c r="D1393" i="1"/>
  <c r="C1393" i="1"/>
  <c r="D1392" i="1"/>
  <c r="H1392" i="1" s="1"/>
  <c r="C1392" i="1"/>
  <c r="D1391" i="1"/>
  <c r="C1391" i="1"/>
  <c r="D1390" i="1"/>
  <c r="C1390" i="1"/>
  <c r="H1389" i="1"/>
  <c r="D1389" i="1"/>
  <c r="C1389" i="1"/>
  <c r="D1388" i="1"/>
  <c r="H1388" i="1" s="1"/>
  <c r="C1388" i="1"/>
  <c r="D1387" i="1"/>
  <c r="C1387" i="1"/>
  <c r="D1386" i="1"/>
  <c r="C1386" i="1"/>
  <c r="H1385" i="1"/>
  <c r="D1385" i="1"/>
  <c r="C1385" i="1"/>
  <c r="D1384" i="1"/>
  <c r="H1384" i="1" s="1"/>
  <c r="C1384" i="1"/>
  <c r="D1383" i="1"/>
  <c r="C1383" i="1"/>
  <c r="D1382" i="1"/>
  <c r="C1382" i="1"/>
  <c r="H1381" i="1"/>
  <c r="D1381" i="1"/>
  <c r="C1381" i="1"/>
  <c r="H1380" i="1"/>
  <c r="D1380" i="1"/>
  <c r="C1380" i="1"/>
  <c r="D1379" i="1"/>
  <c r="C1379" i="1"/>
  <c r="D1378" i="1"/>
  <c r="C1378" i="1"/>
  <c r="H1377" i="1"/>
  <c r="D1377" i="1"/>
  <c r="C1377" i="1"/>
  <c r="D1376" i="1"/>
  <c r="H1376" i="1" s="1"/>
  <c r="C1376" i="1"/>
  <c r="D1375" i="1"/>
  <c r="C1375" i="1"/>
  <c r="D1374" i="1"/>
  <c r="C1374" i="1"/>
  <c r="H1373" i="1"/>
  <c r="D1373" i="1"/>
  <c r="C1373" i="1"/>
  <c r="D1372" i="1"/>
  <c r="H1372" i="1" s="1"/>
  <c r="C1372" i="1"/>
  <c r="D1371" i="1"/>
  <c r="C1371" i="1"/>
  <c r="D1370" i="1"/>
  <c r="C1370" i="1"/>
  <c r="H1369" i="1"/>
  <c r="D1369" i="1"/>
  <c r="C1369" i="1"/>
  <c r="D1368" i="1"/>
  <c r="H1368" i="1" s="1"/>
  <c r="C1368" i="1"/>
  <c r="D1367" i="1"/>
  <c r="C1367" i="1"/>
  <c r="D1366" i="1"/>
  <c r="C1366" i="1"/>
  <c r="H1365" i="1"/>
  <c r="D1365" i="1"/>
  <c r="C1365" i="1"/>
  <c r="H1364" i="1"/>
  <c r="D1364" i="1"/>
  <c r="C1364" i="1"/>
  <c r="D1363" i="1"/>
  <c r="C1363" i="1"/>
  <c r="D1362" i="1"/>
  <c r="C1362" i="1"/>
  <c r="H1361" i="1"/>
  <c r="D1361" i="1"/>
  <c r="C1361" i="1"/>
  <c r="D1360" i="1"/>
  <c r="H1360" i="1" s="1"/>
  <c r="C1360" i="1"/>
  <c r="D1359" i="1"/>
  <c r="C1359" i="1"/>
  <c r="D1358" i="1"/>
  <c r="C1358" i="1"/>
  <c r="H1357" i="1"/>
  <c r="D1357" i="1"/>
  <c r="C1357" i="1"/>
  <c r="D1356" i="1"/>
  <c r="H1356" i="1" s="1"/>
  <c r="C1356" i="1"/>
  <c r="D1355" i="1"/>
  <c r="C1355" i="1"/>
  <c r="D1354" i="1"/>
  <c r="C1354" i="1"/>
  <c r="H1353" i="1"/>
  <c r="D1353" i="1"/>
  <c r="C1353" i="1"/>
  <c r="D1352" i="1"/>
  <c r="H1352" i="1" s="1"/>
  <c r="C1352" i="1"/>
  <c r="D1351" i="1"/>
  <c r="C1351" i="1"/>
  <c r="D1350" i="1"/>
  <c r="C1350" i="1"/>
  <c r="H1349" i="1"/>
  <c r="D1349" i="1"/>
  <c r="C1349" i="1"/>
  <c r="H1348" i="1"/>
  <c r="D1348" i="1"/>
  <c r="C1348" i="1"/>
  <c r="D1347" i="1"/>
  <c r="C1347" i="1"/>
  <c r="D1346" i="1"/>
  <c r="C1346" i="1"/>
  <c r="H1345" i="1"/>
  <c r="D1345" i="1"/>
  <c r="C1345" i="1"/>
  <c r="D1344" i="1"/>
  <c r="H1344" i="1" s="1"/>
  <c r="C1344" i="1"/>
  <c r="D1343" i="1"/>
  <c r="C1343" i="1"/>
  <c r="D1342" i="1"/>
  <c r="C1342" i="1"/>
  <c r="H1341" i="1"/>
  <c r="D1341" i="1"/>
  <c r="C1341" i="1"/>
  <c r="D1340" i="1"/>
  <c r="H1340" i="1" s="1"/>
  <c r="C1340" i="1"/>
  <c r="D1339" i="1"/>
  <c r="C1339" i="1"/>
  <c r="D1338" i="1"/>
  <c r="C1338" i="1"/>
  <c r="H1337" i="1"/>
  <c r="D1337" i="1"/>
  <c r="C1337" i="1"/>
  <c r="D1336" i="1"/>
  <c r="H1336" i="1" s="1"/>
  <c r="C1336" i="1"/>
  <c r="D1335" i="1"/>
  <c r="C1335" i="1"/>
  <c r="D1334" i="1"/>
  <c r="C1334" i="1"/>
  <c r="H1333" i="1"/>
  <c r="D1333" i="1"/>
  <c r="C1333" i="1"/>
  <c r="H1332" i="1"/>
  <c r="D1332" i="1"/>
  <c r="C1332" i="1"/>
  <c r="D1331" i="1"/>
  <c r="C1331" i="1"/>
  <c r="D1330" i="1"/>
  <c r="C1330" i="1"/>
  <c r="D1329" i="1"/>
  <c r="H1328" i="1"/>
  <c r="D1328" i="1"/>
  <c r="C1328" i="1"/>
  <c r="D1327" i="1"/>
  <c r="C1327" i="1"/>
  <c r="D1326" i="1"/>
  <c r="C1326" i="1"/>
  <c r="H1325" i="1"/>
  <c r="D1325" i="1"/>
  <c r="C1325" i="1"/>
  <c r="D1324" i="1"/>
  <c r="H1324" i="1" s="1"/>
  <c r="C1324" i="1"/>
  <c r="D1323" i="1"/>
  <c r="C1323" i="1"/>
  <c r="D1322" i="1"/>
  <c r="C1322" i="1"/>
  <c r="H1321" i="1"/>
  <c r="D1321" i="1"/>
  <c r="C1321" i="1"/>
  <c r="H1320" i="1"/>
  <c r="D1320" i="1"/>
  <c r="C1320" i="1"/>
  <c r="D1319" i="1"/>
  <c r="C1319" i="1"/>
  <c r="D1318" i="1"/>
  <c r="C1318" i="1"/>
  <c r="H1317" i="1"/>
  <c r="D1317" i="1"/>
  <c r="C1317" i="1"/>
  <c r="D1316" i="1"/>
  <c r="H1316" i="1" s="1"/>
  <c r="C1316" i="1"/>
  <c r="D1315" i="1"/>
  <c r="C1315" i="1"/>
  <c r="D1314" i="1"/>
  <c r="C1314" i="1"/>
  <c r="H1313" i="1"/>
  <c r="D1313" i="1"/>
  <c r="C1313" i="1"/>
  <c r="H1312" i="1"/>
  <c r="D1312" i="1"/>
  <c r="C1312" i="1"/>
  <c r="D1311" i="1"/>
  <c r="C1311" i="1"/>
  <c r="D1310" i="1"/>
  <c r="C1310" i="1"/>
  <c r="H1309" i="1"/>
  <c r="D1309" i="1"/>
  <c r="C1309" i="1"/>
  <c r="D1308" i="1"/>
  <c r="H1308" i="1" s="1"/>
  <c r="C1308" i="1"/>
  <c r="D1307" i="1"/>
  <c r="C1307" i="1"/>
  <c r="D1306" i="1"/>
  <c r="C1306" i="1"/>
  <c r="H1305" i="1"/>
  <c r="D1305" i="1"/>
  <c r="C1305" i="1"/>
  <c r="H1304" i="1"/>
  <c r="D1304" i="1"/>
  <c r="C1304" i="1"/>
  <c r="D1303" i="1"/>
  <c r="C1303" i="1"/>
  <c r="D1302" i="1"/>
  <c r="C1302" i="1"/>
  <c r="H1301" i="1"/>
  <c r="D1301" i="1"/>
  <c r="C1301" i="1"/>
  <c r="D1300" i="1"/>
  <c r="H1300" i="1" s="1"/>
  <c r="C1300" i="1"/>
  <c r="D1299" i="1"/>
  <c r="C1299" i="1"/>
  <c r="D1298" i="1"/>
  <c r="C1298" i="1"/>
  <c r="H1297" i="1"/>
  <c r="D1297" i="1"/>
  <c r="C1297" i="1"/>
  <c r="H1296" i="1"/>
  <c r="D1296" i="1"/>
  <c r="C1296" i="1"/>
  <c r="D1295" i="1"/>
  <c r="C1295" i="1"/>
  <c r="D1294" i="1"/>
  <c r="C1294" i="1"/>
  <c r="H1293" i="1"/>
  <c r="D1293" i="1"/>
  <c r="C1293" i="1"/>
  <c r="D1292" i="1"/>
  <c r="H1292" i="1" s="1"/>
  <c r="C1292" i="1"/>
  <c r="D1291" i="1"/>
  <c r="C1291" i="1"/>
  <c r="D1290" i="1"/>
  <c r="C1290" i="1"/>
  <c r="H1289" i="1"/>
  <c r="D1289" i="1"/>
  <c r="C1289" i="1"/>
  <c r="H1288" i="1"/>
  <c r="D1288" i="1"/>
  <c r="C1288" i="1"/>
  <c r="D1287" i="1"/>
  <c r="C1287" i="1"/>
  <c r="D1286" i="1"/>
  <c r="C1286" i="1"/>
  <c r="H1285" i="1"/>
  <c r="D1285" i="1"/>
  <c r="C1285" i="1"/>
  <c r="D1284" i="1"/>
  <c r="H1284" i="1" s="1"/>
  <c r="C1284" i="1"/>
  <c r="D1283" i="1"/>
  <c r="C1283" i="1"/>
  <c r="D1282" i="1"/>
  <c r="C1282" i="1"/>
  <c r="H1281" i="1"/>
  <c r="D1281" i="1"/>
  <c r="C1281" i="1"/>
  <c r="H1280" i="1"/>
  <c r="D1280" i="1"/>
  <c r="C1280" i="1"/>
  <c r="D1279" i="1"/>
  <c r="C1279" i="1"/>
  <c r="D1278" i="1"/>
  <c r="C1278" i="1"/>
  <c r="H1277" i="1"/>
  <c r="D1277" i="1"/>
  <c r="C1277" i="1"/>
  <c r="D1276" i="1"/>
  <c r="H1276" i="1" s="1"/>
  <c r="C1276" i="1"/>
  <c r="D1275" i="1"/>
  <c r="C1275" i="1"/>
  <c r="D1274" i="1"/>
  <c r="C1274" i="1"/>
  <c r="H1273" i="1"/>
  <c r="D1273" i="1"/>
  <c r="C1273" i="1"/>
  <c r="H1272" i="1"/>
  <c r="D1272" i="1"/>
  <c r="C1272" i="1"/>
  <c r="D1271" i="1"/>
  <c r="C1271" i="1"/>
  <c r="D1270" i="1"/>
  <c r="C1270" i="1"/>
  <c r="H1269" i="1"/>
  <c r="D1269" i="1"/>
  <c r="C1269" i="1"/>
  <c r="D1268" i="1"/>
  <c r="H1268" i="1" s="1"/>
  <c r="C1268" i="1"/>
  <c r="D1267" i="1"/>
  <c r="C1267" i="1"/>
  <c r="D1266" i="1"/>
  <c r="C1266" i="1"/>
  <c r="H1265" i="1"/>
  <c r="D1265" i="1"/>
  <c r="C1265" i="1"/>
  <c r="D1264" i="1"/>
  <c r="H1264" i="1" s="1"/>
  <c r="C1264" i="1"/>
  <c r="D1263" i="1"/>
  <c r="C1263" i="1"/>
  <c r="D1262" i="1"/>
  <c r="C1262" i="1"/>
  <c r="H1261" i="1"/>
  <c r="D1261" i="1"/>
  <c r="C1261" i="1"/>
  <c r="D1260" i="1"/>
  <c r="H1260" i="1" s="1"/>
  <c r="C1260" i="1"/>
  <c r="D1259" i="1"/>
  <c r="C1259" i="1"/>
  <c r="D1258" i="1"/>
  <c r="C1258" i="1"/>
  <c r="H1257" i="1"/>
  <c r="D1257" i="1"/>
  <c r="C1257" i="1"/>
  <c r="H1256" i="1"/>
  <c r="D1256" i="1"/>
  <c r="C1256" i="1"/>
  <c r="D1255" i="1"/>
  <c r="C1255" i="1"/>
  <c r="D1254" i="1"/>
  <c r="C1254" i="1"/>
  <c r="H1253" i="1"/>
  <c r="D1253" i="1"/>
  <c r="C1253" i="1"/>
  <c r="D1252" i="1"/>
  <c r="H1252" i="1" s="1"/>
  <c r="C1252" i="1"/>
  <c r="D1251" i="1"/>
  <c r="C1251" i="1"/>
  <c r="D1250" i="1"/>
  <c r="C1250" i="1"/>
  <c r="H1249" i="1"/>
  <c r="D1249" i="1"/>
  <c r="C1249" i="1"/>
  <c r="H1248" i="1"/>
  <c r="D1248" i="1"/>
  <c r="C1248" i="1"/>
  <c r="D1247" i="1"/>
  <c r="C1247" i="1"/>
  <c r="D1246" i="1"/>
  <c r="C1246" i="1"/>
  <c r="H1245" i="1"/>
  <c r="D1245" i="1"/>
  <c r="C1245" i="1"/>
  <c r="D1244" i="1"/>
  <c r="H1244" i="1" s="1"/>
  <c r="C1244" i="1"/>
  <c r="D1243" i="1"/>
  <c r="C1243" i="1"/>
  <c r="D1242" i="1"/>
  <c r="C1242" i="1"/>
  <c r="H1241" i="1"/>
  <c r="D1241" i="1"/>
  <c r="C1241" i="1"/>
  <c r="H1240" i="1"/>
  <c r="D1240" i="1"/>
  <c r="C1240" i="1"/>
  <c r="D1239" i="1"/>
  <c r="C1239" i="1"/>
  <c r="D1238" i="1"/>
  <c r="C1238" i="1"/>
  <c r="H1237" i="1"/>
  <c r="D1237" i="1"/>
  <c r="C1237" i="1"/>
  <c r="D1236" i="1"/>
  <c r="D1235" i="1"/>
  <c r="D1234" i="1"/>
  <c r="C1234" i="1"/>
  <c r="H1233" i="1"/>
  <c r="D1233" i="1"/>
  <c r="C1233" i="1"/>
  <c r="H1232" i="1"/>
  <c r="D1232" i="1"/>
  <c r="C1232" i="1"/>
  <c r="D1231" i="1"/>
  <c r="C1231" i="1"/>
  <c r="D1230" i="1"/>
  <c r="C1230" i="1"/>
  <c r="H1229" i="1"/>
  <c r="D1229" i="1"/>
  <c r="C1229" i="1"/>
  <c r="D1228" i="1"/>
  <c r="H1228" i="1" s="1"/>
  <c r="C1228" i="1"/>
  <c r="D1227" i="1"/>
  <c r="C1227" i="1"/>
  <c r="D1226" i="1"/>
  <c r="C1226" i="1"/>
  <c r="H1225" i="1"/>
  <c r="D1225" i="1"/>
  <c r="C1225" i="1"/>
  <c r="D1224" i="1"/>
  <c r="H1224" i="1" s="1"/>
  <c r="C1224" i="1"/>
  <c r="D1223" i="1"/>
  <c r="C1223" i="1"/>
  <c r="D1222" i="1"/>
  <c r="H1221" i="1"/>
  <c r="D1221" i="1"/>
  <c r="C1221" i="1"/>
  <c r="D1220" i="1"/>
  <c r="H1220" i="1" s="1"/>
  <c r="C1220" i="1"/>
  <c r="D1219" i="1"/>
  <c r="C1219" i="1"/>
  <c r="D1218" i="1"/>
  <c r="C1218" i="1"/>
  <c r="H1217" i="1"/>
  <c r="D1217" i="1"/>
  <c r="C1217" i="1"/>
  <c r="G1217" i="1" s="1"/>
  <c r="H1216" i="1"/>
  <c r="D1216" i="1"/>
  <c r="C1216" i="1"/>
  <c r="G1216" i="1" s="1"/>
  <c r="D1215" i="1"/>
  <c r="D1214"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H1182" i="1"/>
  <c r="D1182" i="1"/>
  <c r="C1182" i="1"/>
  <c r="G1182" i="1" s="1"/>
  <c r="H1181" i="1"/>
  <c r="D1181" i="1"/>
  <c r="C1181" i="1"/>
  <c r="G1181" i="1" s="1"/>
  <c r="D1180" i="1"/>
  <c r="C1180" i="1"/>
  <c r="D1179" i="1"/>
  <c r="C1179" i="1"/>
  <c r="H1178" i="1"/>
  <c r="D1178" i="1"/>
  <c r="C1178" i="1"/>
  <c r="G1178" i="1" s="1"/>
  <c r="H1177" i="1"/>
  <c r="D1177" i="1"/>
  <c r="C1177" i="1"/>
  <c r="G1177" i="1" s="1"/>
  <c r="D1176" i="1"/>
  <c r="C1176" i="1"/>
  <c r="C1175" i="1"/>
  <c r="G1175" i="1" s="1"/>
  <c r="H1174" i="1"/>
  <c r="D1174" i="1"/>
  <c r="C1174" i="1"/>
  <c r="G1174" i="1" s="1"/>
  <c r="D1173" i="1"/>
  <c r="C1173" i="1"/>
  <c r="D1172" i="1"/>
  <c r="C1172" i="1"/>
  <c r="H1171" i="1"/>
  <c r="D1171" i="1"/>
  <c r="C1171" i="1"/>
  <c r="G1171" i="1" s="1"/>
  <c r="H1170" i="1"/>
  <c r="D1170" i="1"/>
  <c r="C1170" i="1"/>
  <c r="G1170" i="1" s="1"/>
  <c r="D1169" i="1"/>
  <c r="C1169" i="1"/>
  <c r="D1168" i="1"/>
  <c r="C1168" i="1"/>
  <c r="C1167" i="1"/>
  <c r="D1166" i="1"/>
  <c r="C1166" i="1"/>
  <c r="D1165" i="1"/>
  <c r="C1165" i="1"/>
  <c r="H1164" i="1"/>
  <c r="D1164" i="1"/>
  <c r="C1164" i="1"/>
  <c r="G1164" i="1" s="1"/>
  <c r="H1163" i="1"/>
  <c r="D1163" i="1"/>
  <c r="C1163" i="1"/>
  <c r="G1163" i="1" s="1"/>
  <c r="D1162" i="1"/>
  <c r="C1162" i="1"/>
  <c r="D1161" i="1"/>
  <c r="C1161" i="1"/>
  <c r="H1160" i="1"/>
  <c r="D1160" i="1"/>
  <c r="C1160" i="1"/>
  <c r="G1160" i="1" s="1"/>
  <c r="H1159" i="1"/>
  <c r="D1159" i="1"/>
  <c r="C1159" i="1"/>
  <c r="G1159" i="1" s="1"/>
  <c r="D1158" i="1"/>
  <c r="C1158" i="1"/>
  <c r="D1157" i="1"/>
  <c r="C1157" i="1"/>
  <c r="H1156" i="1"/>
  <c r="D1156" i="1"/>
  <c r="C1156" i="1"/>
  <c r="G1156" i="1" s="1"/>
  <c r="H1155" i="1"/>
  <c r="D1155" i="1"/>
  <c r="C1155" i="1"/>
  <c r="G1155" i="1" s="1"/>
  <c r="D1154" i="1"/>
  <c r="C1154" i="1"/>
  <c r="D1151" i="1"/>
  <c r="C1151" i="1"/>
  <c r="H1150" i="1"/>
  <c r="D1150" i="1"/>
  <c r="C1150" i="1"/>
  <c r="G1150" i="1" s="1"/>
  <c r="H1149" i="1"/>
  <c r="D1149" i="1"/>
  <c r="C1149" i="1"/>
  <c r="G1149" i="1" s="1"/>
  <c r="D1148" i="1"/>
  <c r="C1148" i="1"/>
  <c r="D1147" i="1"/>
  <c r="C1147" i="1"/>
  <c r="H1146" i="1"/>
  <c r="D1146" i="1"/>
  <c r="C1146" i="1"/>
  <c r="G1146" i="1" s="1"/>
  <c r="H1145" i="1"/>
  <c r="D1145" i="1"/>
  <c r="C1145" i="1"/>
  <c r="G1145" i="1" s="1"/>
  <c r="D1144" i="1"/>
  <c r="C1144" i="1"/>
  <c r="D1143" i="1"/>
  <c r="C1143" i="1"/>
  <c r="H1142" i="1"/>
  <c r="D1142" i="1"/>
  <c r="C1142" i="1"/>
  <c r="G1142" i="1" s="1"/>
  <c r="H1141" i="1"/>
  <c r="D1141" i="1"/>
  <c r="C1141" i="1"/>
  <c r="G1141" i="1" s="1"/>
  <c r="D1140" i="1"/>
  <c r="C1140" i="1"/>
  <c r="D1139" i="1"/>
  <c r="C1139" i="1"/>
  <c r="H1138" i="1"/>
  <c r="D1138" i="1"/>
  <c r="C1138" i="1"/>
  <c r="G1138" i="1" s="1"/>
  <c r="H1137" i="1"/>
  <c r="D1137" i="1"/>
  <c r="C1137" i="1"/>
  <c r="G1137" i="1" s="1"/>
  <c r="D1136" i="1"/>
  <c r="C1136" i="1"/>
  <c r="D1135" i="1"/>
  <c r="C1135" i="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D1127" i="1"/>
  <c r="C1127" i="1"/>
  <c r="H1126" i="1"/>
  <c r="D1126" i="1"/>
  <c r="C1126" i="1"/>
  <c r="G1126" i="1" s="1"/>
  <c r="H1125" i="1"/>
  <c r="D1125" i="1"/>
  <c r="C1125" i="1"/>
  <c r="G1125" i="1" s="1"/>
  <c r="C1124"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C1113" i="1"/>
  <c r="D1111" i="1"/>
  <c r="C1111" i="1"/>
  <c r="D1110" i="1"/>
  <c r="C1110" i="1"/>
  <c r="H1109" i="1"/>
  <c r="D1109" i="1"/>
  <c r="C1109" i="1"/>
  <c r="G1109" i="1" s="1"/>
  <c r="H1108" i="1"/>
  <c r="D1108" i="1"/>
  <c r="C1108" i="1"/>
  <c r="G1108" i="1" s="1"/>
  <c r="D1107" i="1"/>
  <c r="C1107" i="1"/>
  <c r="D1106" i="1"/>
  <c r="C1106" i="1"/>
  <c r="H1105" i="1"/>
  <c r="D1105" i="1"/>
  <c r="C1105" i="1"/>
  <c r="G1105" i="1" s="1"/>
  <c r="H1104" i="1"/>
  <c r="D1104" i="1"/>
  <c r="C1104" i="1"/>
  <c r="G1104" i="1" s="1"/>
  <c r="D1103" i="1"/>
  <c r="C1103" i="1"/>
  <c r="D1102" i="1"/>
  <c r="C1102" i="1"/>
  <c r="H1101" i="1"/>
  <c r="D1101" i="1"/>
  <c r="C1101" i="1"/>
  <c r="G1101" i="1" s="1"/>
  <c r="H1100" i="1"/>
  <c r="D1100" i="1"/>
  <c r="C1100" i="1"/>
  <c r="G1100" i="1" s="1"/>
  <c r="D1099" i="1"/>
  <c r="C1099" i="1"/>
  <c r="D1098" i="1"/>
  <c r="C1098" i="1"/>
  <c r="H1097" i="1"/>
  <c r="D1097" i="1"/>
  <c r="C1097" i="1"/>
  <c r="G1097" i="1" s="1"/>
  <c r="H1096" i="1"/>
  <c r="D1096" i="1"/>
  <c r="C1096" i="1"/>
  <c r="G1096" i="1" s="1"/>
  <c r="D1095" i="1"/>
  <c r="C1095" i="1"/>
  <c r="D1094" i="1"/>
  <c r="C1094" i="1"/>
  <c r="H1093" i="1"/>
  <c r="D1093" i="1"/>
  <c r="C1093" i="1"/>
  <c r="G1093" i="1" s="1"/>
  <c r="H1092" i="1"/>
  <c r="D1092" i="1"/>
  <c r="C1092" i="1"/>
  <c r="G1092" i="1" s="1"/>
  <c r="D1091" i="1"/>
  <c r="C1091" i="1"/>
  <c r="D1090" i="1"/>
  <c r="C1090" i="1"/>
  <c r="H1089" i="1"/>
  <c r="D1089" i="1"/>
  <c r="C1089" i="1"/>
  <c r="G1089" i="1" s="1"/>
  <c r="H1088" i="1"/>
  <c r="D1088" i="1"/>
  <c r="C1088" i="1"/>
  <c r="G1088" i="1" s="1"/>
  <c r="D1087" i="1"/>
  <c r="C1087" i="1"/>
  <c r="D1086" i="1"/>
  <c r="C1086" i="1"/>
  <c r="H1085" i="1"/>
  <c r="D1085" i="1"/>
  <c r="C1085" i="1"/>
  <c r="G1085" i="1" s="1"/>
  <c r="H1084" i="1"/>
  <c r="D1084" i="1"/>
  <c r="C1084" i="1"/>
  <c r="G1084" i="1" s="1"/>
  <c r="D1083" i="1"/>
  <c r="C1083" i="1"/>
  <c r="D1082" i="1"/>
  <c r="C1082" i="1"/>
  <c r="H1081" i="1"/>
  <c r="D1081" i="1"/>
  <c r="C1081" i="1"/>
  <c r="G1081" i="1" s="1"/>
  <c r="H1080" i="1"/>
  <c r="D1080" i="1"/>
  <c r="C1080" i="1"/>
  <c r="G1080" i="1" s="1"/>
  <c r="D1079" i="1"/>
  <c r="C1079" i="1"/>
  <c r="D1078" i="1"/>
  <c r="C1078" i="1"/>
  <c r="H1077" i="1"/>
  <c r="D1077" i="1"/>
  <c r="C1077" i="1"/>
  <c r="G1077" i="1" s="1"/>
  <c r="H1076" i="1"/>
  <c r="D1076" i="1"/>
  <c r="C1076" i="1"/>
  <c r="G1076" i="1" s="1"/>
  <c r="D1075" i="1"/>
  <c r="C1075" i="1"/>
  <c r="D1074" i="1"/>
  <c r="C1074"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H1065" i="1"/>
  <c r="D1065" i="1"/>
  <c r="C1065" i="1"/>
  <c r="G1065" i="1" s="1"/>
  <c r="H1064" i="1"/>
  <c r="D1064" i="1"/>
  <c r="C1064" i="1"/>
  <c r="G1064" i="1" s="1"/>
  <c r="D1063" i="1"/>
  <c r="C1063" i="1"/>
  <c r="D1062" i="1"/>
  <c r="C1062" i="1"/>
  <c r="H1061" i="1"/>
  <c r="D1061" i="1"/>
  <c r="C1061" i="1"/>
  <c r="G1061" i="1" s="1"/>
  <c r="H1060" i="1"/>
  <c r="D1060" i="1"/>
  <c r="C1060" i="1"/>
  <c r="G1060" i="1" s="1"/>
  <c r="D1059" i="1"/>
  <c r="C1059" i="1"/>
  <c r="D1058" i="1"/>
  <c r="C1058" i="1"/>
  <c r="H1057" i="1"/>
  <c r="D1057" i="1"/>
  <c r="C1057" i="1"/>
  <c r="G1057" i="1" s="1"/>
  <c r="H1056" i="1"/>
  <c r="D1056" i="1"/>
  <c r="C1056" i="1"/>
  <c r="G1056" i="1" s="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D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G1034" i="1" s="1"/>
  <c r="H1033" i="1"/>
  <c r="D1033" i="1"/>
  <c r="C1033" i="1"/>
  <c r="G1033" i="1" s="1"/>
  <c r="D1032" i="1"/>
  <c r="C1032" i="1"/>
  <c r="D1031" i="1"/>
  <c r="C1031" i="1"/>
  <c r="H1030" i="1"/>
  <c r="D1030" i="1"/>
  <c r="C1030" i="1"/>
  <c r="G1030" i="1" s="1"/>
  <c r="H1029" i="1"/>
  <c r="D1029" i="1"/>
  <c r="C1029" i="1"/>
  <c r="G1029" i="1" s="1"/>
  <c r="D1028" i="1"/>
  <c r="C1028" i="1"/>
  <c r="D1027" i="1"/>
  <c r="C1027" i="1"/>
  <c r="H1026" i="1"/>
  <c r="D1026" i="1"/>
  <c r="C1026" i="1"/>
  <c r="G1026" i="1" s="1"/>
  <c r="H1025" i="1"/>
  <c r="D1025" i="1"/>
  <c r="C1025" i="1"/>
  <c r="G1025" i="1" s="1"/>
  <c r="D1024" i="1"/>
  <c r="C1024" i="1"/>
  <c r="D1023" i="1"/>
  <c r="C1023" i="1"/>
  <c r="H1022" i="1"/>
  <c r="D1022" i="1"/>
  <c r="C1022" i="1"/>
  <c r="G1022" i="1" s="1"/>
  <c r="H1021" i="1"/>
  <c r="D1021" i="1"/>
  <c r="C1021" i="1"/>
  <c r="G1021" i="1" s="1"/>
  <c r="D1020" i="1"/>
  <c r="C1020" i="1"/>
  <c r="D1019" i="1"/>
  <c r="C1019" i="1"/>
  <c r="H1018" i="1"/>
  <c r="D1018" i="1"/>
  <c r="C1018" i="1"/>
  <c r="G1018" i="1" s="1"/>
  <c r="H1017" i="1"/>
  <c r="D1017" i="1"/>
  <c r="C1017" i="1"/>
  <c r="G1017" i="1" s="1"/>
  <c r="D1016" i="1"/>
  <c r="C1016" i="1"/>
  <c r="D1015" i="1"/>
  <c r="C1015" i="1"/>
  <c r="H1014" i="1"/>
  <c r="D1014" i="1"/>
  <c r="C1014" i="1"/>
  <c r="G1014" i="1" s="1"/>
  <c r="H1013" i="1"/>
  <c r="D1013" i="1"/>
  <c r="C1013" i="1"/>
  <c r="G1013" i="1" s="1"/>
  <c r="D1012" i="1"/>
  <c r="C1012" i="1"/>
  <c r="D1011" i="1"/>
  <c r="C1011"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H998" i="1"/>
  <c r="D998" i="1"/>
  <c r="C998" i="1"/>
  <c r="G998" i="1" s="1"/>
  <c r="H997" i="1"/>
  <c r="D997" i="1"/>
  <c r="C997" i="1"/>
  <c r="G997" i="1" s="1"/>
  <c r="D996" i="1"/>
  <c r="C996" i="1"/>
  <c r="D995" i="1"/>
  <c r="C995" i="1"/>
  <c r="H994" i="1"/>
  <c r="D994" i="1"/>
  <c r="C994" i="1"/>
  <c r="G994" i="1" s="1"/>
  <c r="H993" i="1"/>
  <c r="D993" i="1"/>
  <c r="C993" i="1"/>
  <c r="G993" i="1" s="1"/>
  <c r="D992" i="1"/>
  <c r="C992" i="1"/>
  <c r="D991" i="1"/>
  <c r="C991" i="1"/>
  <c r="C990" i="1"/>
  <c r="D989" i="1"/>
  <c r="C989" i="1"/>
  <c r="D988" i="1"/>
  <c r="C988" i="1"/>
  <c r="H987" i="1"/>
  <c r="D987" i="1"/>
  <c r="C987" i="1"/>
  <c r="G987" i="1" s="1"/>
  <c r="H986" i="1"/>
  <c r="D986" i="1"/>
  <c r="C986" i="1"/>
  <c r="G986" i="1" s="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H777" i="1"/>
  <c r="D777" i="1"/>
  <c r="C777" i="1"/>
  <c r="G777" i="1" s="1"/>
  <c r="H776" i="1"/>
  <c r="D776" i="1"/>
  <c r="C776" i="1"/>
  <c r="G776" i="1" s="1"/>
  <c r="D775" i="1"/>
  <c r="C775" i="1"/>
  <c r="D774" i="1"/>
  <c r="C774" i="1"/>
  <c r="H773" i="1"/>
  <c r="D773" i="1"/>
  <c r="C773" i="1"/>
  <c r="G773" i="1" s="1"/>
  <c r="H772" i="1"/>
  <c r="D772" i="1"/>
  <c r="C772" i="1"/>
  <c r="G772" i="1" s="1"/>
  <c r="D771" i="1"/>
  <c r="C771" i="1"/>
  <c r="D770" i="1"/>
  <c r="C770" i="1"/>
  <c r="H769" i="1"/>
  <c r="D769" i="1"/>
  <c r="C769" i="1"/>
  <c r="G769" i="1" s="1"/>
  <c r="H768" i="1"/>
  <c r="D768" i="1"/>
  <c r="C768" i="1"/>
  <c r="G768" i="1" s="1"/>
  <c r="D767" i="1"/>
  <c r="C767" i="1"/>
  <c r="D766" i="1"/>
  <c r="C766" i="1"/>
  <c r="H765" i="1"/>
  <c r="D765" i="1"/>
  <c r="C765" i="1"/>
  <c r="G765" i="1" s="1"/>
  <c r="H764" i="1"/>
  <c r="D764" i="1"/>
  <c r="C764" i="1"/>
  <c r="G764" i="1" s="1"/>
  <c r="D763" i="1"/>
  <c r="C763" i="1"/>
  <c r="D762" i="1"/>
  <c r="C762" i="1"/>
  <c r="H761" i="1"/>
  <c r="D761" i="1"/>
  <c r="C761" i="1"/>
  <c r="G761" i="1" s="1"/>
  <c r="H760" i="1"/>
  <c r="D760" i="1"/>
  <c r="C760" i="1"/>
  <c r="G760" i="1" s="1"/>
  <c r="D759" i="1"/>
  <c r="C759" i="1"/>
  <c r="D758" i="1"/>
  <c r="C758" i="1"/>
  <c r="H757" i="1"/>
  <c r="D757" i="1"/>
  <c r="C757" i="1"/>
  <c r="G757" i="1" s="1"/>
  <c r="H756" i="1"/>
  <c r="D756" i="1"/>
  <c r="C756" i="1"/>
  <c r="G756" i="1" s="1"/>
  <c r="D755" i="1"/>
  <c r="C755" i="1"/>
  <c r="D754" i="1"/>
  <c r="C754" i="1"/>
  <c r="H753" i="1"/>
  <c r="D753" i="1"/>
  <c r="C753" i="1"/>
  <c r="G753" i="1" s="1"/>
  <c r="H752" i="1"/>
  <c r="D752" i="1"/>
  <c r="C752" i="1"/>
  <c r="G752" i="1" s="1"/>
  <c r="D751" i="1"/>
  <c r="C751" i="1"/>
  <c r="D750" i="1"/>
  <c r="C750" i="1"/>
  <c r="H749" i="1"/>
  <c r="D749" i="1"/>
  <c r="C749" i="1"/>
  <c r="G749" i="1" s="1"/>
  <c r="H748" i="1"/>
  <c r="D748" i="1"/>
  <c r="C748" i="1"/>
  <c r="G748" i="1" s="1"/>
  <c r="D747" i="1"/>
  <c r="C747" i="1"/>
  <c r="D746" i="1"/>
  <c r="C746" i="1"/>
  <c r="H745" i="1"/>
  <c r="D745" i="1"/>
  <c r="C745" i="1"/>
  <c r="G745" i="1" s="1"/>
  <c r="H744" i="1"/>
  <c r="D744" i="1"/>
  <c r="C744" i="1"/>
  <c r="G744" i="1" s="1"/>
  <c r="D743" i="1"/>
  <c r="C743" i="1"/>
  <c r="D742" i="1"/>
  <c r="C742" i="1"/>
  <c r="H741" i="1"/>
  <c r="D741" i="1"/>
  <c r="C741" i="1"/>
  <c r="G741" i="1" s="1"/>
  <c r="H740" i="1"/>
  <c r="D740" i="1"/>
  <c r="C740" i="1"/>
  <c r="G740" i="1" s="1"/>
  <c r="D739" i="1"/>
  <c r="C739" i="1"/>
  <c r="D738" i="1"/>
  <c r="C738" i="1"/>
  <c r="H737" i="1"/>
  <c r="D737" i="1"/>
  <c r="C737" i="1"/>
  <c r="G737" i="1" s="1"/>
  <c r="H736" i="1"/>
  <c r="D736" i="1"/>
  <c r="C736" i="1"/>
  <c r="G736" i="1" s="1"/>
  <c r="D735" i="1"/>
  <c r="C735" i="1"/>
  <c r="D734" i="1"/>
  <c r="C734" i="1"/>
  <c r="H733" i="1"/>
  <c r="D733" i="1"/>
  <c r="C733" i="1"/>
  <c r="G733" i="1" s="1"/>
  <c r="H732" i="1"/>
  <c r="D732" i="1"/>
  <c r="C732" i="1"/>
  <c r="G732" i="1" s="1"/>
  <c r="D731" i="1"/>
  <c r="C731" i="1"/>
  <c r="D730" i="1"/>
  <c r="C730" i="1"/>
  <c r="H729" i="1"/>
  <c r="D729" i="1"/>
  <c r="C729" i="1"/>
  <c r="G729" i="1" s="1"/>
  <c r="H728" i="1"/>
  <c r="D728" i="1"/>
  <c r="C728" i="1"/>
  <c r="G728" i="1" s="1"/>
  <c r="D727" i="1"/>
  <c r="C727" i="1"/>
  <c r="D726" i="1"/>
  <c r="C726" i="1"/>
  <c r="H725" i="1"/>
  <c r="D725" i="1"/>
  <c r="C725" i="1"/>
  <c r="G725" i="1" s="1"/>
  <c r="H724" i="1"/>
  <c r="D724" i="1"/>
  <c r="C724" i="1"/>
  <c r="G724" i="1" s="1"/>
  <c r="D723" i="1"/>
  <c r="C723" i="1"/>
  <c r="D722" i="1"/>
  <c r="C722" i="1"/>
  <c r="H721" i="1"/>
  <c r="D721" i="1"/>
  <c r="C721" i="1"/>
  <c r="G721" i="1" s="1"/>
  <c r="H720" i="1"/>
  <c r="D720" i="1"/>
  <c r="C720" i="1"/>
  <c r="G720" i="1" s="1"/>
  <c r="D719" i="1"/>
  <c r="C719" i="1"/>
  <c r="D718" i="1"/>
  <c r="C718" i="1"/>
  <c r="H717" i="1"/>
  <c r="D717" i="1"/>
  <c r="C717" i="1"/>
  <c r="G717" i="1" s="1"/>
  <c r="H716" i="1"/>
  <c r="D716" i="1"/>
  <c r="C716" i="1"/>
  <c r="G716" i="1" s="1"/>
  <c r="D715" i="1"/>
  <c r="C715" i="1"/>
  <c r="D714" i="1"/>
  <c r="C714" i="1"/>
  <c r="H713" i="1"/>
  <c r="D713" i="1"/>
  <c r="C713" i="1"/>
  <c r="G713" i="1" s="1"/>
  <c r="H712" i="1"/>
  <c r="D712" i="1"/>
  <c r="C712" i="1"/>
  <c r="G712" i="1" s="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C544" i="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D530" i="1"/>
  <c r="C530" i="1"/>
  <c r="D529" i="1"/>
  <c r="C529" i="1"/>
  <c r="D528" i="1"/>
  <c r="C528" i="1"/>
  <c r="D527" i="1"/>
  <c r="C527" i="1"/>
  <c r="D526" i="1"/>
  <c r="C526" i="1"/>
  <c r="D525" i="1"/>
  <c r="C525"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G480" i="1"/>
  <c r="D480" i="1"/>
  <c r="C480" i="1"/>
  <c r="H480" i="1" s="1"/>
  <c r="D479" i="1"/>
  <c r="G479" i="1" s="1"/>
  <c r="C479" i="1"/>
  <c r="D478" i="1"/>
  <c r="C478" i="1"/>
  <c r="H478" i="1" s="1"/>
  <c r="D477" i="1"/>
  <c r="C477" i="1"/>
  <c r="D476" i="1"/>
  <c r="C476" i="1"/>
  <c r="D475" i="1"/>
  <c r="G475" i="1" s="1"/>
  <c r="C475" i="1"/>
  <c r="G474" i="1"/>
  <c r="D474" i="1"/>
  <c r="C474" i="1"/>
  <c r="H474" i="1" s="1"/>
  <c r="D473" i="1"/>
  <c r="C473" i="1"/>
  <c r="G472" i="1"/>
  <c r="D472" i="1"/>
  <c r="C472" i="1"/>
  <c r="H472" i="1" s="1"/>
  <c r="D471" i="1"/>
  <c r="G471" i="1" s="1"/>
  <c r="C471" i="1"/>
  <c r="D470" i="1"/>
  <c r="C470" i="1"/>
  <c r="H470" i="1" s="1"/>
  <c r="D469" i="1"/>
  <c r="C469" i="1"/>
  <c r="D468" i="1"/>
  <c r="C468" i="1"/>
  <c r="D467" i="1"/>
  <c r="G467" i="1" s="1"/>
  <c r="C467" i="1"/>
  <c r="G466" i="1"/>
  <c r="D466" i="1"/>
  <c r="C466" i="1"/>
  <c r="H466" i="1" s="1"/>
  <c r="D465" i="1"/>
  <c r="C465" i="1"/>
  <c r="G464" i="1"/>
  <c r="D464" i="1"/>
  <c r="C464" i="1"/>
  <c r="H464" i="1" s="1"/>
  <c r="D463" i="1"/>
  <c r="G463" i="1" s="1"/>
  <c r="C463" i="1"/>
  <c r="D462" i="1"/>
  <c r="C462" i="1"/>
  <c r="H462" i="1" s="1"/>
  <c r="D461" i="1"/>
  <c r="C461" i="1"/>
  <c r="D460" i="1"/>
  <c r="C460" i="1"/>
  <c r="D459" i="1"/>
  <c r="G459" i="1" s="1"/>
  <c r="C459" i="1"/>
  <c r="G458" i="1"/>
  <c r="D458" i="1"/>
  <c r="C458" i="1"/>
  <c r="H458" i="1" s="1"/>
  <c r="D457" i="1"/>
  <c r="C457" i="1"/>
  <c r="G456" i="1"/>
  <c r="D456" i="1"/>
  <c r="C456" i="1"/>
  <c r="H456" i="1" s="1"/>
  <c r="D455" i="1"/>
  <c r="G455" i="1" s="1"/>
  <c r="C455" i="1"/>
  <c r="D454" i="1"/>
  <c r="C454" i="1"/>
  <c r="H454" i="1" s="1"/>
  <c r="D453" i="1"/>
  <c r="D452" i="1"/>
  <c r="C452" i="1"/>
  <c r="H452" i="1" s="1"/>
  <c r="D451" i="1"/>
  <c r="G451" i="1" s="1"/>
  <c r="C451" i="1"/>
  <c r="D450" i="1"/>
  <c r="C450" i="1"/>
  <c r="D449" i="1"/>
  <c r="C449" i="1"/>
  <c r="G448" i="1"/>
  <c r="D448" i="1"/>
  <c r="C448" i="1"/>
  <c r="H448" i="1" s="1"/>
  <c r="D447" i="1"/>
  <c r="G447" i="1" s="1"/>
  <c r="C447" i="1"/>
  <c r="G446" i="1"/>
  <c r="D446" i="1"/>
  <c r="C446" i="1"/>
  <c r="H446" i="1" s="1"/>
  <c r="D445" i="1"/>
  <c r="C445" i="1"/>
  <c r="D444" i="1"/>
  <c r="C444" i="1"/>
  <c r="H444" i="1" s="1"/>
  <c r="D443" i="1"/>
  <c r="G443" i="1" s="1"/>
  <c r="C443" i="1"/>
  <c r="D442" i="1"/>
  <c r="C442" i="1"/>
  <c r="D441" i="1"/>
  <c r="C441" i="1"/>
  <c r="G440" i="1"/>
  <c r="D440" i="1"/>
  <c r="C440" i="1"/>
  <c r="H440" i="1" s="1"/>
  <c r="D439" i="1"/>
  <c r="G439" i="1" s="1"/>
  <c r="C439" i="1"/>
  <c r="G438" i="1"/>
  <c r="D438" i="1"/>
  <c r="C438" i="1"/>
  <c r="H438" i="1" s="1"/>
  <c r="D437" i="1"/>
  <c r="C437" i="1"/>
  <c r="D436" i="1"/>
  <c r="C436" i="1"/>
  <c r="H436" i="1" s="1"/>
  <c r="D435" i="1"/>
  <c r="G435" i="1" s="1"/>
  <c r="C435" i="1"/>
  <c r="D434" i="1"/>
  <c r="C434" i="1"/>
  <c r="D433" i="1"/>
  <c r="C433" i="1"/>
  <c r="G432" i="1"/>
  <c r="D432" i="1"/>
  <c r="C432" i="1"/>
  <c r="H432" i="1" s="1"/>
  <c r="D431" i="1"/>
  <c r="G431" i="1" s="1"/>
  <c r="C431" i="1"/>
  <c r="G430" i="1"/>
  <c r="D430" i="1"/>
  <c r="C430" i="1"/>
  <c r="H430" i="1" s="1"/>
  <c r="D429" i="1"/>
  <c r="C429" i="1"/>
  <c r="D428" i="1"/>
  <c r="C428" i="1"/>
  <c r="H428" i="1" s="1"/>
  <c r="D427" i="1"/>
  <c r="G427" i="1" s="1"/>
  <c r="C427" i="1"/>
  <c r="D426" i="1"/>
  <c r="C426" i="1"/>
  <c r="D425" i="1"/>
  <c r="C425" i="1"/>
  <c r="G424" i="1"/>
  <c r="D424" i="1"/>
  <c r="C424" i="1"/>
  <c r="H424" i="1" s="1"/>
  <c r="D423" i="1"/>
  <c r="G423" i="1" s="1"/>
  <c r="C423" i="1"/>
  <c r="G422" i="1"/>
  <c r="D422" i="1"/>
  <c r="C422" i="1"/>
  <c r="H422" i="1" s="1"/>
  <c r="D421" i="1"/>
  <c r="C421" i="1"/>
  <c r="D420" i="1"/>
  <c r="C420" i="1"/>
  <c r="H420" i="1" s="1"/>
  <c r="D419" i="1"/>
  <c r="G419" i="1" s="1"/>
  <c r="C419" i="1"/>
  <c r="D418" i="1"/>
  <c r="C418" i="1"/>
  <c r="D417" i="1"/>
  <c r="C417" i="1"/>
  <c r="G416" i="1"/>
  <c r="D416" i="1"/>
  <c r="C416" i="1"/>
  <c r="H416" i="1" s="1"/>
  <c r="D415" i="1"/>
  <c r="D414" i="1"/>
  <c r="D413" i="1"/>
  <c r="C413" i="1"/>
  <c r="G412" i="1"/>
  <c r="D412" i="1"/>
  <c r="C412" i="1"/>
  <c r="H412" i="1" s="1"/>
  <c r="D411" i="1"/>
  <c r="D406" i="1"/>
  <c r="C406" i="1"/>
  <c r="D405" i="1"/>
  <c r="C405" i="1"/>
  <c r="G404" i="1"/>
  <c r="D404" i="1"/>
  <c r="C404" i="1"/>
  <c r="H404" i="1" s="1"/>
  <c r="D401" i="1"/>
  <c r="C401" i="1"/>
  <c r="D400" i="1"/>
  <c r="C400" i="1"/>
  <c r="H400" i="1" s="1"/>
  <c r="G399" i="1"/>
  <c r="D399" i="1"/>
  <c r="C399" i="1"/>
  <c r="D398" i="1"/>
  <c r="G398" i="1" s="1"/>
  <c r="C398" i="1"/>
  <c r="D397" i="1"/>
  <c r="C397" i="1"/>
  <c r="G396" i="1"/>
  <c r="D396" i="1"/>
  <c r="C396" i="1"/>
  <c r="H396" i="1" s="1"/>
  <c r="D395" i="1"/>
  <c r="G395" i="1" s="1"/>
  <c r="C395" i="1"/>
  <c r="D394" i="1"/>
  <c r="C394" i="1"/>
  <c r="D393" i="1"/>
  <c r="C393" i="1"/>
  <c r="G392" i="1"/>
  <c r="D392" i="1"/>
  <c r="C392" i="1"/>
  <c r="H392" i="1" s="1"/>
  <c r="G391" i="1"/>
  <c r="D391" i="1"/>
  <c r="C391" i="1"/>
  <c r="D390" i="1"/>
  <c r="C390" i="1"/>
  <c r="D389" i="1"/>
  <c r="C389" i="1"/>
  <c r="D388" i="1"/>
  <c r="C388" i="1"/>
  <c r="D387" i="1"/>
  <c r="G387" i="1" s="1"/>
  <c r="C387" i="1"/>
  <c r="G386" i="1"/>
  <c r="D386" i="1"/>
  <c r="C386" i="1"/>
  <c r="H386" i="1" s="1"/>
  <c r="D385" i="1"/>
  <c r="C385" i="1"/>
  <c r="D384" i="1"/>
  <c r="C384" i="1"/>
  <c r="H384" i="1" s="1"/>
  <c r="G383" i="1"/>
  <c r="D383" i="1"/>
  <c r="C383" i="1"/>
  <c r="D382" i="1"/>
  <c r="G382" i="1" s="1"/>
  <c r="C382" i="1"/>
  <c r="D381" i="1"/>
  <c r="C381" i="1"/>
  <c r="G380" i="1"/>
  <c r="D380" i="1"/>
  <c r="C380" i="1"/>
  <c r="H380" i="1" s="1"/>
  <c r="D379" i="1"/>
  <c r="G379" i="1" s="1"/>
  <c r="C379" i="1"/>
  <c r="D378" i="1"/>
  <c r="C378" i="1"/>
  <c r="D377" i="1"/>
  <c r="C377" i="1"/>
  <c r="G376" i="1"/>
  <c r="D376" i="1"/>
  <c r="C376" i="1"/>
  <c r="H376" i="1" s="1"/>
  <c r="G375" i="1"/>
  <c r="D375" i="1"/>
  <c r="C375" i="1"/>
  <c r="D374" i="1"/>
  <c r="C374" i="1"/>
  <c r="D373" i="1"/>
  <c r="C373" i="1"/>
  <c r="D372" i="1"/>
  <c r="C372" i="1"/>
  <c r="D371" i="1"/>
  <c r="G371" i="1" s="1"/>
  <c r="C371" i="1"/>
  <c r="G370" i="1"/>
  <c r="D370" i="1"/>
  <c r="C370" i="1"/>
  <c r="H370" i="1" s="1"/>
  <c r="D369" i="1"/>
  <c r="C369" i="1"/>
  <c r="D368" i="1"/>
  <c r="C368" i="1"/>
  <c r="H368" i="1" s="1"/>
  <c r="G367" i="1"/>
  <c r="D367" i="1"/>
  <c r="C367" i="1"/>
  <c r="D366" i="1"/>
  <c r="G366" i="1" s="1"/>
  <c r="C366" i="1"/>
  <c r="D365" i="1"/>
  <c r="C365" i="1"/>
  <c r="G364" i="1"/>
  <c r="D364" i="1"/>
  <c r="C364" i="1"/>
  <c r="H364" i="1" s="1"/>
  <c r="D363" i="1"/>
  <c r="G363" i="1" s="1"/>
  <c r="C363" i="1"/>
  <c r="D362" i="1"/>
  <c r="C362" i="1"/>
  <c r="D361" i="1"/>
  <c r="C361" i="1"/>
  <c r="G360" i="1"/>
  <c r="D360" i="1"/>
  <c r="C360" i="1"/>
  <c r="H360" i="1" s="1"/>
  <c r="G359" i="1"/>
  <c r="D359" i="1"/>
  <c r="C359" i="1"/>
  <c r="D357" i="1"/>
  <c r="C357" i="1"/>
  <c r="D356" i="1"/>
  <c r="C356" i="1"/>
  <c r="D355" i="1"/>
  <c r="G355" i="1" s="1"/>
  <c r="C355" i="1"/>
  <c r="G354" i="1"/>
  <c r="D354" i="1"/>
  <c r="C354" i="1"/>
  <c r="H354" i="1" s="1"/>
  <c r="D353" i="1"/>
  <c r="C353" i="1"/>
  <c r="D352" i="1"/>
  <c r="C352" i="1"/>
  <c r="H352" i="1" s="1"/>
  <c r="G351" i="1"/>
  <c r="D351" i="1"/>
  <c r="C351" i="1"/>
  <c r="D350" i="1"/>
  <c r="G350" i="1" s="1"/>
  <c r="C350" i="1"/>
  <c r="D349" i="1"/>
  <c r="C349" i="1"/>
  <c r="G348" i="1"/>
  <c r="D348" i="1"/>
  <c r="C348" i="1"/>
  <c r="H348" i="1" s="1"/>
  <c r="D347" i="1"/>
  <c r="G347" i="1" s="1"/>
  <c r="C347" i="1"/>
  <c r="D346" i="1"/>
  <c r="G344" i="1"/>
  <c r="D344" i="1"/>
  <c r="C344" i="1"/>
  <c r="H344" i="1" s="1"/>
  <c r="C343" i="1"/>
  <c r="D342" i="1"/>
  <c r="C342" i="1"/>
  <c r="H342" i="1" s="1"/>
  <c r="D341" i="1"/>
  <c r="C341" i="1"/>
  <c r="D340" i="1"/>
  <c r="C340" i="1"/>
  <c r="D339" i="1"/>
  <c r="D338" i="1"/>
  <c r="G338" i="1" s="1"/>
  <c r="C338" i="1"/>
  <c r="D337" i="1"/>
  <c r="C337" i="1"/>
  <c r="G336" i="1"/>
  <c r="D336" i="1"/>
  <c r="C336" i="1"/>
  <c r="H336" i="1" s="1"/>
  <c r="D335" i="1"/>
  <c r="G335" i="1" s="1"/>
  <c r="C335" i="1"/>
  <c r="D334" i="1"/>
  <c r="C334" i="1"/>
  <c r="D333" i="1"/>
  <c r="C333" i="1"/>
  <c r="G332" i="1"/>
  <c r="D332" i="1"/>
  <c r="C332" i="1"/>
  <c r="H332" i="1" s="1"/>
  <c r="D331" i="1"/>
  <c r="G331" i="1" s="1"/>
  <c r="C331" i="1"/>
  <c r="D330" i="1"/>
  <c r="C330" i="1"/>
  <c r="H330" i="1" s="1"/>
  <c r="D329" i="1"/>
  <c r="C329" i="1"/>
  <c r="D328" i="1"/>
  <c r="C328" i="1"/>
  <c r="D327" i="1"/>
  <c r="G327" i="1" s="1"/>
  <c r="C327" i="1"/>
  <c r="D326" i="1"/>
  <c r="D325" i="1"/>
  <c r="C325" i="1"/>
  <c r="D324" i="1"/>
  <c r="C324" i="1"/>
  <c r="H324" i="1" s="1"/>
  <c r="G323" i="1"/>
  <c r="D323" i="1"/>
  <c r="C323" i="1"/>
  <c r="D322" i="1"/>
  <c r="G322" i="1" s="1"/>
  <c r="C322" i="1"/>
  <c r="D321" i="1"/>
  <c r="C321" i="1"/>
  <c r="G320" i="1"/>
  <c r="D320" i="1"/>
  <c r="C320" i="1"/>
  <c r="H320" i="1" s="1"/>
  <c r="D319" i="1"/>
  <c r="G319" i="1" s="1"/>
  <c r="C319" i="1"/>
  <c r="D318" i="1"/>
  <c r="C318" i="1"/>
  <c r="D317" i="1"/>
  <c r="C317" i="1"/>
  <c r="G316" i="1"/>
  <c r="D316" i="1"/>
  <c r="C316" i="1"/>
  <c r="H316" i="1" s="1"/>
  <c r="D315" i="1"/>
  <c r="G315" i="1" s="1"/>
  <c r="C315" i="1"/>
  <c r="D314" i="1"/>
  <c r="C314" i="1"/>
  <c r="H314" i="1" s="1"/>
  <c r="D313" i="1"/>
  <c r="C313" i="1"/>
  <c r="D312" i="1"/>
  <c r="C312" i="1"/>
  <c r="D311" i="1"/>
  <c r="G311" i="1" s="1"/>
  <c r="C311" i="1"/>
  <c r="G310" i="1"/>
  <c r="D310" i="1"/>
  <c r="C310" i="1"/>
  <c r="H310" i="1" s="1"/>
  <c r="D309" i="1"/>
  <c r="C309" i="1"/>
  <c r="D308" i="1"/>
  <c r="C308" i="1"/>
  <c r="H308" i="1" s="1"/>
  <c r="D307" i="1"/>
  <c r="D306" i="1"/>
  <c r="D305" i="1"/>
  <c r="C305" i="1"/>
  <c r="G304" i="1"/>
  <c r="D304" i="1"/>
  <c r="C304" i="1"/>
  <c r="H304" i="1" s="1"/>
  <c r="D303" i="1"/>
  <c r="G303" i="1" s="1"/>
  <c r="C303" i="1"/>
  <c r="D302" i="1"/>
  <c r="C302" i="1"/>
  <c r="H302" i="1" s="1"/>
  <c r="D301" i="1"/>
  <c r="C301" i="1"/>
  <c r="D300" i="1"/>
  <c r="C300" i="1"/>
  <c r="D299" i="1"/>
  <c r="G299" i="1" s="1"/>
  <c r="C299" i="1"/>
  <c r="G298" i="1"/>
  <c r="D298" i="1"/>
  <c r="C298" i="1"/>
  <c r="H298" i="1" s="1"/>
  <c r="D297" i="1"/>
  <c r="C297" i="1"/>
  <c r="D296" i="1"/>
  <c r="C296" i="1"/>
  <c r="H296" i="1" s="1"/>
  <c r="G295" i="1"/>
  <c r="D295" i="1"/>
  <c r="C295" i="1"/>
  <c r="D294" i="1"/>
  <c r="G292" i="1"/>
  <c r="D292" i="1"/>
  <c r="C292" i="1"/>
  <c r="H292" i="1" s="1"/>
  <c r="D291" i="1"/>
  <c r="G291" i="1" s="1"/>
  <c r="C291" i="1"/>
  <c r="D290" i="1"/>
  <c r="C290" i="1"/>
  <c r="D289" i="1"/>
  <c r="C289" i="1"/>
  <c r="G288" i="1"/>
  <c r="D288" i="1"/>
  <c r="C288" i="1"/>
  <c r="H288" i="1" s="1"/>
  <c r="D284" i="1"/>
  <c r="C284" i="1"/>
  <c r="H284" i="1" s="1"/>
  <c r="G283" i="1"/>
  <c r="D283" i="1"/>
  <c r="C283" i="1"/>
  <c r="D282" i="1"/>
  <c r="G282" i="1" s="1"/>
  <c r="C282" i="1"/>
  <c r="D281" i="1"/>
  <c r="C281" i="1"/>
  <c r="G280" i="1"/>
  <c r="D280" i="1"/>
  <c r="C280" i="1"/>
  <c r="H280" i="1" s="1"/>
  <c r="D279" i="1"/>
  <c r="G279" i="1" s="1"/>
  <c r="C279" i="1"/>
  <c r="D278" i="1"/>
  <c r="C278" i="1"/>
  <c r="D277" i="1"/>
  <c r="C277" i="1"/>
  <c r="G276" i="1"/>
  <c r="D276" i="1"/>
  <c r="C276" i="1"/>
  <c r="H276" i="1" s="1"/>
  <c r="D275" i="1"/>
  <c r="G275" i="1" s="1"/>
  <c r="C275" i="1"/>
  <c r="D274" i="1"/>
  <c r="C274" i="1"/>
  <c r="H274" i="1" s="1"/>
  <c r="D273" i="1"/>
  <c r="C273" i="1"/>
  <c r="D272" i="1"/>
  <c r="C272" i="1"/>
  <c r="D271" i="1"/>
  <c r="G271" i="1" s="1"/>
  <c r="C271" i="1"/>
  <c r="G270" i="1"/>
  <c r="D270" i="1"/>
  <c r="C270" i="1"/>
  <c r="H270" i="1" s="1"/>
  <c r="D269" i="1"/>
  <c r="C269" i="1"/>
  <c r="D268" i="1"/>
  <c r="C268" i="1"/>
  <c r="H268" i="1" s="1"/>
  <c r="G267" i="1"/>
  <c r="D267" i="1"/>
  <c r="C267" i="1"/>
  <c r="D266" i="1"/>
  <c r="G266" i="1" s="1"/>
  <c r="C266" i="1"/>
  <c r="D265" i="1"/>
  <c r="C265" i="1"/>
  <c r="G264" i="1"/>
  <c r="D264" i="1"/>
  <c r="C264" i="1"/>
  <c r="H264" i="1" s="1"/>
  <c r="D263" i="1"/>
  <c r="G263" i="1" s="1"/>
  <c r="C263" i="1"/>
  <c r="D262" i="1"/>
  <c r="C262" i="1"/>
  <c r="D261" i="1"/>
  <c r="C261" i="1"/>
  <c r="G260" i="1"/>
  <c r="D260" i="1"/>
  <c r="C260" i="1"/>
  <c r="H260" i="1" s="1"/>
  <c r="D259" i="1"/>
  <c r="G258" i="1"/>
  <c r="D258" i="1"/>
  <c r="C258" i="1"/>
  <c r="H258" i="1" s="1"/>
  <c r="D257" i="1"/>
  <c r="C257" i="1"/>
  <c r="D256" i="1"/>
  <c r="C256" i="1"/>
  <c r="H256" i="1" s="1"/>
  <c r="D255" i="1"/>
  <c r="D254" i="1"/>
  <c r="C254" i="1"/>
  <c r="D253" i="1"/>
  <c r="C253" i="1"/>
  <c r="G252" i="1"/>
  <c r="D252" i="1"/>
  <c r="C252" i="1"/>
  <c r="H252" i="1" s="1"/>
  <c r="D251" i="1"/>
  <c r="G251" i="1" s="1"/>
  <c r="C251" i="1"/>
  <c r="D250" i="1"/>
  <c r="C250" i="1"/>
  <c r="H250" i="1" s="1"/>
  <c r="D249" i="1"/>
  <c r="C249" i="1"/>
  <c r="D248" i="1"/>
  <c r="C248" i="1"/>
  <c r="D247" i="1"/>
  <c r="G247" i="1" s="1"/>
  <c r="C247" i="1"/>
  <c r="G246" i="1"/>
  <c r="D246" i="1"/>
  <c r="C246" i="1"/>
  <c r="H246" i="1" s="1"/>
  <c r="D245" i="1"/>
  <c r="C245" i="1"/>
  <c r="D244" i="1"/>
  <c r="C244" i="1"/>
  <c r="H244" i="1" s="1"/>
  <c r="G243" i="1"/>
  <c r="D243" i="1"/>
  <c r="C243" i="1"/>
  <c r="D242" i="1"/>
  <c r="G242" i="1" s="1"/>
  <c r="C242" i="1"/>
  <c r="D241" i="1"/>
  <c r="C241" i="1"/>
  <c r="G240" i="1"/>
  <c r="D240" i="1"/>
  <c r="C240" i="1"/>
  <c r="H240" i="1" s="1"/>
  <c r="D239" i="1"/>
  <c r="G239" i="1" s="1"/>
  <c r="C239" i="1"/>
  <c r="D238" i="1"/>
  <c r="C238" i="1"/>
  <c r="D237" i="1"/>
  <c r="C237" i="1"/>
  <c r="C236" i="1"/>
  <c r="D235" i="1"/>
  <c r="G235" i="1" s="1"/>
  <c r="C235" i="1"/>
  <c r="G234" i="1"/>
  <c r="D234" i="1"/>
  <c r="C234" i="1"/>
  <c r="H234" i="1" s="1"/>
  <c r="D233" i="1"/>
  <c r="C233" i="1"/>
  <c r="D232" i="1"/>
  <c r="C232" i="1"/>
  <c r="H232" i="1" s="1"/>
  <c r="G231" i="1"/>
  <c r="D231" i="1"/>
  <c r="C231" i="1"/>
  <c r="D230" i="1"/>
  <c r="G230" i="1" s="1"/>
  <c r="C230" i="1"/>
  <c r="D229" i="1"/>
  <c r="C229" i="1"/>
  <c r="G228" i="1"/>
  <c r="D228" i="1"/>
  <c r="C228" i="1"/>
  <c r="H228" i="1" s="1"/>
  <c r="D227" i="1"/>
  <c r="G227" i="1" s="1"/>
  <c r="C227" i="1"/>
  <c r="D226" i="1"/>
  <c r="C226" i="1"/>
  <c r="D225" i="1"/>
  <c r="C225" i="1"/>
  <c r="G224" i="1"/>
  <c r="D224" i="1"/>
  <c r="C224" i="1"/>
  <c r="H224" i="1" s="1"/>
  <c r="D223" i="1"/>
  <c r="G223" i="1" s="1"/>
  <c r="C223" i="1"/>
  <c r="D222" i="1"/>
  <c r="C222" i="1"/>
  <c r="H222" i="1" s="1"/>
  <c r="D221" i="1"/>
  <c r="C221" i="1"/>
  <c r="C220" i="1"/>
  <c r="G219" i="1"/>
  <c r="D219" i="1"/>
  <c r="C219" i="1"/>
  <c r="D218" i="1"/>
  <c r="G218" i="1" s="1"/>
  <c r="C218" i="1"/>
  <c r="D217" i="1"/>
  <c r="C217" i="1"/>
  <c r="G216" i="1"/>
  <c r="D216" i="1"/>
  <c r="C216" i="1"/>
  <c r="H216" i="1" s="1"/>
  <c r="D215" i="1"/>
  <c r="G215" i="1" s="1"/>
  <c r="C215" i="1"/>
  <c r="D214" i="1"/>
  <c r="C214" i="1"/>
  <c r="D213" i="1"/>
  <c r="C213" i="1"/>
  <c r="G212" i="1"/>
  <c r="D212" i="1"/>
  <c r="C212" i="1"/>
  <c r="H212" i="1" s="1"/>
  <c r="D211" i="1"/>
  <c r="G210" i="1"/>
  <c r="D210" i="1"/>
  <c r="C210" i="1"/>
  <c r="H210" i="1" s="1"/>
  <c r="D209" i="1"/>
  <c r="C209" i="1"/>
  <c r="D208" i="1"/>
  <c r="C208" i="1"/>
  <c r="H208" i="1" s="1"/>
  <c r="G207" i="1"/>
  <c r="D207" i="1"/>
  <c r="C207" i="1"/>
  <c r="D206" i="1"/>
  <c r="G206" i="1" s="1"/>
  <c r="C206" i="1"/>
  <c r="D205" i="1"/>
  <c r="C205" i="1"/>
  <c r="G204" i="1"/>
  <c r="D204" i="1"/>
  <c r="C204" i="1"/>
  <c r="H204" i="1" s="1"/>
  <c r="D203" i="1"/>
  <c r="G203" i="1" s="1"/>
  <c r="C203" i="1"/>
  <c r="D202" i="1"/>
  <c r="C202" i="1"/>
  <c r="D201" i="1"/>
  <c r="C201" i="1"/>
  <c r="G200" i="1"/>
  <c r="D200" i="1"/>
  <c r="C200" i="1"/>
  <c r="H200" i="1" s="1"/>
  <c r="D199" i="1"/>
  <c r="G199" i="1" s="1"/>
  <c r="C199" i="1"/>
  <c r="D198" i="1"/>
  <c r="C198" i="1"/>
  <c r="H198" i="1" s="1"/>
  <c r="D197" i="1"/>
  <c r="C197" i="1"/>
  <c r="D196" i="1"/>
  <c r="C196" i="1"/>
  <c r="D195" i="1"/>
  <c r="G195" i="1" s="1"/>
  <c r="C195" i="1"/>
  <c r="G194" i="1"/>
  <c r="D194" i="1"/>
  <c r="C194" i="1"/>
  <c r="H194" i="1" s="1"/>
  <c r="D193" i="1"/>
  <c r="C193" i="1"/>
  <c r="D192" i="1"/>
  <c r="G191" i="1"/>
  <c r="D191" i="1"/>
  <c r="C191" i="1"/>
  <c r="D190" i="1"/>
  <c r="G190" i="1" s="1"/>
  <c r="C190" i="1"/>
  <c r="D189" i="1"/>
  <c r="C189" i="1"/>
  <c r="G188" i="1"/>
  <c r="D188" i="1"/>
  <c r="C188" i="1"/>
  <c r="H188" i="1" s="1"/>
  <c r="D187" i="1"/>
  <c r="G187" i="1" s="1"/>
  <c r="C187" i="1"/>
  <c r="D186" i="1"/>
  <c r="C186" i="1"/>
  <c r="D185" i="1"/>
  <c r="C185" i="1"/>
  <c r="G184" i="1"/>
  <c r="D184" i="1"/>
  <c r="C184" i="1"/>
  <c r="H184" i="1" s="1"/>
  <c r="D183" i="1"/>
  <c r="G183" i="1" s="1"/>
  <c r="C183" i="1"/>
  <c r="D182" i="1"/>
  <c r="C182" i="1"/>
  <c r="H182" i="1" s="1"/>
  <c r="D181" i="1"/>
  <c r="C181" i="1"/>
  <c r="D180" i="1"/>
  <c r="C180" i="1"/>
  <c r="D179" i="1"/>
  <c r="G179" i="1" s="1"/>
  <c r="C179" i="1"/>
  <c r="G178" i="1"/>
  <c r="D178" i="1"/>
  <c r="C178" i="1"/>
  <c r="H178" i="1" s="1"/>
  <c r="D177" i="1"/>
  <c r="C177" i="1"/>
  <c r="D176" i="1"/>
  <c r="C176" i="1"/>
  <c r="H176" i="1" s="1"/>
  <c r="G175" i="1"/>
  <c r="D175" i="1"/>
  <c r="C175" i="1"/>
  <c r="D174" i="1"/>
  <c r="G174" i="1" s="1"/>
  <c r="C174" i="1"/>
  <c r="D173" i="1"/>
  <c r="C173" i="1"/>
  <c r="G172" i="1"/>
  <c r="D172" i="1"/>
  <c r="C172" i="1"/>
  <c r="H172" i="1" s="1"/>
  <c r="D171" i="1"/>
  <c r="G171" i="1" s="1"/>
  <c r="C171" i="1"/>
  <c r="D170" i="1"/>
  <c r="C170" i="1"/>
  <c r="D169" i="1"/>
  <c r="C169" i="1"/>
  <c r="G168" i="1"/>
  <c r="D168" i="1"/>
  <c r="C168" i="1"/>
  <c r="H168" i="1" s="1"/>
  <c r="D167" i="1"/>
  <c r="G167" i="1" s="1"/>
  <c r="C167" i="1"/>
  <c r="D166" i="1"/>
  <c r="C166" i="1"/>
  <c r="H166" i="1" s="1"/>
  <c r="D165" i="1"/>
  <c r="C165" i="1"/>
  <c r="D164" i="1"/>
  <c r="C164" i="1"/>
  <c r="D163" i="1"/>
  <c r="G163" i="1" s="1"/>
  <c r="C163" i="1"/>
  <c r="G162" i="1"/>
  <c r="D162" i="1"/>
  <c r="C162" i="1"/>
  <c r="H162" i="1" s="1"/>
  <c r="D161" i="1"/>
  <c r="C161" i="1"/>
  <c r="D160" i="1"/>
  <c r="C160" i="1"/>
  <c r="H160" i="1" s="1"/>
  <c r="G159" i="1"/>
  <c r="D159" i="1"/>
  <c r="C159" i="1"/>
  <c r="D158" i="1"/>
  <c r="G158" i="1" s="1"/>
  <c r="C158" i="1"/>
  <c r="D157" i="1"/>
  <c r="C157" i="1"/>
  <c r="G156" i="1"/>
  <c r="D156" i="1"/>
  <c r="C156" i="1"/>
  <c r="H156" i="1" s="1"/>
  <c r="D155" i="1"/>
  <c r="G155" i="1" s="1"/>
  <c r="C155" i="1"/>
  <c r="D154" i="1"/>
  <c r="C154" i="1"/>
  <c r="D153" i="1"/>
  <c r="C153" i="1"/>
  <c r="G152" i="1"/>
  <c r="D152" i="1"/>
  <c r="C152" i="1"/>
  <c r="H152" i="1" s="1"/>
  <c r="D151" i="1"/>
  <c r="G151" i="1" s="1"/>
  <c r="C151" i="1"/>
  <c r="D150" i="1"/>
  <c r="H150" i="1" s="1"/>
  <c r="C150" i="1"/>
  <c r="D149" i="1"/>
  <c r="H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H5" i="1" s="1"/>
  <c r="C5" i="1"/>
  <c r="D4" i="1"/>
  <c r="H4" i="1" s="1"/>
  <c r="C4" i="1"/>
  <c r="G3" i="1"/>
  <c r="D3" i="1"/>
  <c r="H3" i="1" s="1"/>
  <c r="C3" i="1"/>
  <c r="H130" i="1" l="1"/>
  <c r="B287" i="9"/>
  <c r="E286" i="9"/>
  <c r="B286" i="9" s="1"/>
  <c r="B217" i="9"/>
  <c r="H1445" i="1"/>
  <c r="D1401" i="1"/>
  <c r="H1401" i="1" s="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54" i="1"/>
  <c r="G154" i="1"/>
  <c r="H161" i="1"/>
  <c r="G161" i="1"/>
  <c r="H170" i="1"/>
  <c r="G170" i="1"/>
  <c r="H177" i="1"/>
  <c r="G177" i="1"/>
  <c r="H186" i="1"/>
  <c r="G186" i="1"/>
  <c r="H226" i="1"/>
  <c r="G226" i="1"/>
  <c r="H233" i="1"/>
  <c r="G233" i="1"/>
  <c r="H257" i="1"/>
  <c r="G257" i="1"/>
  <c r="H312" i="1"/>
  <c r="G312" i="1"/>
  <c r="H334" i="1"/>
  <c r="G334" i="1"/>
  <c r="H340" i="1"/>
  <c r="G340" i="1"/>
  <c r="H372" i="1"/>
  <c r="G372" i="1"/>
  <c r="H418" i="1"/>
  <c r="G418" i="1"/>
  <c r="H434" i="1"/>
  <c r="G434" i="1"/>
  <c r="H450" i="1"/>
  <c r="G450" i="1"/>
  <c r="H588" i="1"/>
  <c r="G588" i="1"/>
  <c r="H590" i="1"/>
  <c r="G590" i="1"/>
  <c r="H592" i="1"/>
  <c r="G592" i="1"/>
  <c r="H594" i="1"/>
  <c r="G594" i="1"/>
  <c r="H596" i="1"/>
  <c r="G596"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G1231" i="1"/>
  <c r="H1231" i="1"/>
  <c r="G1234" i="1"/>
  <c r="H1234" i="1"/>
  <c r="G1247" i="1"/>
  <c r="H1247" i="1"/>
  <c r="G1250" i="1"/>
  <c r="H1250" i="1"/>
  <c r="G1279" i="1"/>
  <c r="H1279" i="1"/>
  <c r="G1282" i="1"/>
  <c r="H1282" i="1"/>
  <c r="G1311" i="1"/>
  <c r="H1311" i="1"/>
  <c r="G1314" i="1"/>
  <c r="H1314" i="1"/>
  <c r="G4" i="1"/>
  <c r="H248" i="1"/>
  <c r="G248" i="1"/>
  <c r="H309" i="1"/>
  <c r="G309" i="1"/>
  <c r="H318" i="1"/>
  <c r="G318" i="1"/>
  <c r="H325" i="1"/>
  <c r="G325" i="1"/>
  <c r="H356" i="1"/>
  <c r="G356" i="1"/>
  <c r="H362" i="1"/>
  <c r="G362" i="1"/>
  <c r="H369" i="1"/>
  <c r="G369" i="1"/>
  <c r="H388" i="1"/>
  <c r="G388" i="1"/>
  <c r="H460" i="1"/>
  <c r="G460" i="1"/>
  <c r="H476" i="1"/>
  <c r="G476" i="1"/>
  <c r="H526" i="1"/>
  <c r="G526" i="1"/>
  <c r="H528" i="1"/>
  <c r="G528" i="1"/>
  <c r="H530" i="1"/>
  <c r="G530" i="1"/>
  <c r="H532" i="1"/>
  <c r="G532" i="1"/>
  <c r="H545" i="1"/>
  <c r="G545" i="1"/>
  <c r="H547" i="1"/>
  <c r="G547" i="1"/>
  <c r="H549" i="1"/>
  <c r="G549" i="1"/>
  <c r="H551" i="1"/>
  <c r="G551" i="1"/>
  <c r="H553" i="1"/>
  <c r="G553" i="1"/>
  <c r="H555" i="1"/>
  <c r="G555" i="1"/>
  <c r="H557" i="1"/>
  <c r="G557" i="1"/>
  <c r="H559" i="1"/>
  <c r="G559" i="1"/>
  <c r="H572" i="1"/>
  <c r="G572" i="1"/>
  <c r="H574" i="1"/>
  <c r="G574" i="1"/>
  <c r="H576" i="1"/>
  <c r="G576" i="1"/>
  <c r="H578" i="1"/>
  <c r="G578" i="1"/>
  <c r="H580" i="1"/>
  <c r="G580" i="1"/>
  <c r="H582" i="1"/>
  <c r="G582" i="1"/>
  <c r="H584" i="1"/>
  <c r="G584" i="1"/>
  <c r="H586" i="1"/>
  <c r="G586" i="1"/>
  <c r="G1158" i="1"/>
  <c r="H1158" i="1"/>
  <c r="G1161" i="1"/>
  <c r="H1161" i="1"/>
  <c r="G1166" i="1"/>
  <c r="H1166" i="1"/>
  <c r="H164" i="1"/>
  <c r="G164" i="1"/>
  <c r="H180" i="1"/>
  <c r="G180" i="1"/>
  <c r="H193" i="1"/>
  <c r="G193" i="1"/>
  <c r="H202" i="1"/>
  <c r="G202" i="1"/>
  <c r="H209" i="1"/>
  <c r="G209" i="1"/>
  <c r="H236" i="1"/>
  <c r="G236" i="1"/>
  <c r="H262" i="1"/>
  <c r="G262" i="1"/>
  <c r="H269" i="1"/>
  <c r="G269" i="1"/>
  <c r="H278" i="1"/>
  <c r="G278" i="1"/>
  <c r="H297" i="1"/>
  <c r="G297" i="1"/>
  <c r="H328" i="1"/>
  <c r="G328" i="1"/>
  <c r="H394" i="1"/>
  <c r="G394" i="1"/>
  <c r="H401" i="1"/>
  <c r="G401" i="1"/>
  <c r="H406" i="1"/>
  <c r="G406" i="1"/>
  <c r="H468" i="1"/>
  <c r="G468"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H40" i="1"/>
  <c r="G40" i="1"/>
  <c r="H42" i="1"/>
  <c r="G42" i="1"/>
  <c r="H44" i="1"/>
  <c r="G44" i="1"/>
  <c r="H46" i="1"/>
  <c r="G46"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78" i="1"/>
  <c r="G78" i="1"/>
  <c r="H80" i="1"/>
  <c r="G80" i="1"/>
  <c r="H82" i="1"/>
  <c r="G82" i="1"/>
  <c r="H84" i="1"/>
  <c r="G84" i="1"/>
  <c r="H86" i="1"/>
  <c r="G86" i="1"/>
  <c r="H88" i="1"/>
  <c r="G88" i="1"/>
  <c r="H90" i="1"/>
  <c r="G90" i="1"/>
  <c r="H92" i="1"/>
  <c r="G92" i="1"/>
  <c r="H94" i="1"/>
  <c r="G94" i="1"/>
  <c r="H96" i="1"/>
  <c r="G96" i="1"/>
  <c r="H98" i="1"/>
  <c r="G98" i="1"/>
  <c r="H100" i="1"/>
  <c r="G100" i="1"/>
  <c r="H196" i="1"/>
  <c r="G196" i="1"/>
  <c r="H214" i="1"/>
  <c r="G214" i="1"/>
  <c r="H238" i="1"/>
  <c r="G238" i="1"/>
  <c r="H245" i="1"/>
  <c r="G245" i="1"/>
  <c r="H254" i="1"/>
  <c r="G254" i="1"/>
  <c r="H272" i="1"/>
  <c r="G272" i="1"/>
  <c r="H290" i="1"/>
  <c r="G290" i="1"/>
  <c r="H300" i="1"/>
  <c r="G300" i="1"/>
  <c r="H353" i="1"/>
  <c r="G353" i="1"/>
  <c r="H378" i="1"/>
  <c r="G378" i="1"/>
  <c r="H385" i="1"/>
  <c r="G385" i="1"/>
  <c r="H426" i="1"/>
  <c r="G426" i="1"/>
  <c r="H442" i="1"/>
  <c r="G442" i="1"/>
  <c r="G989" i="1"/>
  <c r="H989" i="1"/>
  <c r="H1486" i="1"/>
  <c r="G1486" i="1"/>
  <c r="H1494" i="1"/>
  <c r="G1494" i="1"/>
  <c r="H1502" i="1"/>
  <c r="G1502" i="1"/>
  <c r="H1510" i="1"/>
  <c r="G1510" i="1"/>
  <c r="E151" i="4"/>
  <c r="F152" i="4"/>
  <c r="D148" i="1"/>
  <c r="F259" i="4"/>
  <c r="C255" i="1"/>
  <c r="F312" i="4"/>
  <c r="D311" i="4"/>
  <c r="C307" i="1"/>
  <c r="F331" i="4"/>
  <c r="C326" i="1"/>
  <c r="F344" i="4"/>
  <c r="C339" i="1"/>
  <c r="H157" i="1"/>
  <c r="G157" i="1"/>
  <c r="H173" i="1"/>
  <c r="G173" i="1"/>
  <c r="H189" i="1"/>
  <c r="G189" i="1"/>
  <c r="H205" i="1"/>
  <c r="G205" i="1"/>
  <c r="H217" i="1"/>
  <c r="G217" i="1"/>
  <c r="H220" i="1"/>
  <c r="H229" i="1"/>
  <c r="G229" i="1"/>
  <c r="H241" i="1"/>
  <c r="G241" i="1"/>
  <c r="H265" i="1"/>
  <c r="G265" i="1"/>
  <c r="H281" i="1"/>
  <c r="G281" i="1"/>
  <c r="H321" i="1"/>
  <c r="G321" i="1"/>
  <c r="H337" i="1"/>
  <c r="G337" i="1"/>
  <c r="H349" i="1"/>
  <c r="G349" i="1"/>
  <c r="H365" i="1"/>
  <c r="G365" i="1"/>
  <c r="H374" i="1"/>
  <c r="H381" i="1"/>
  <c r="G381" i="1"/>
  <c r="H390" i="1"/>
  <c r="H397" i="1"/>
  <c r="G397"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33" i="1"/>
  <c r="G533" i="1"/>
  <c r="H535" i="1"/>
  <c r="G535" i="1"/>
  <c r="H537" i="1"/>
  <c r="G537" i="1"/>
  <c r="H539" i="1"/>
  <c r="G539" i="1"/>
  <c r="H541" i="1"/>
  <c r="G541" i="1"/>
  <c r="H543" i="1"/>
  <c r="G543" i="1"/>
  <c r="H562" i="1"/>
  <c r="G562" i="1"/>
  <c r="H564" i="1"/>
  <c r="G564" i="1"/>
  <c r="H566" i="1"/>
  <c r="G566" i="1"/>
  <c r="H568" i="1"/>
  <c r="G568" i="1"/>
  <c r="H570" i="1"/>
  <c r="G570" i="1"/>
  <c r="H599" i="1"/>
  <c r="G599" i="1"/>
  <c r="G1128" i="1"/>
  <c r="H1128" i="1"/>
  <c r="G1131" i="1"/>
  <c r="H1131" i="1"/>
  <c r="G1136" i="1"/>
  <c r="H1136" i="1"/>
  <c r="G1139" i="1"/>
  <c r="H1139" i="1"/>
  <c r="G1144" i="1"/>
  <c r="H1144" i="1"/>
  <c r="G1147" i="1"/>
  <c r="H1147" i="1"/>
  <c r="G1379" i="1"/>
  <c r="H1379" i="1"/>
  <c r="G1382" i="1"/>
  <c r="H1382" i="1"/>
  <c r="G1443" i="1"/>
  <c r="I1443" i="1" s="1"/>
  <c r="H1443" i="1"/>
  <c r="J1443" i="1"/>
  <c r="F594" i="4"/>
  <c r="D593" i="4"/>
  <c r="D597" i="1"/>
  <c r="H597" i="1" s="1"/>
  <c r="H143" i="9"/>
  <c r="F626" i="4"/>
  <c r="D625" i="4"/>
  <c r="G149" i="1"/>
  <c r="G150" i="1"/>
  <c r="H153" i="1"/>
  <c r="G153" i="1"/>
  <c r="H169" i="1"/>
  <c r="G169" i="1"/>
  <c r="H185" i="1"/>
  <c r="G185" i="1"/>
  <c r="H201" i="1"/>
  <c r="G201" i="1"/>
  <c r="H213" i="1"/>
  <c r="G213" i="1"/>
  <c r="G220" i="1"/>
  <c r="H225" i="1"/>
  <c r="G225" i="1"/>
  <c r="H237" i="1"/>
  <c r="G237" i="1"/>
  <c r="H253" i="1"/>
  <c r="G253" i="1"/>
  <c r="H261" i="1"/>
  <c r="G261" i="1"/>
  <c r="H277" i="1"/>
  <c r="G277" i="1"/>
  <c r="H289" i="1"/>
  <c r="G289" i="1"/>
  <c r="H305" i="1"/>
  <c r="G305" i="1"/>
  <c r="H317" i="1"/>
  <c r="G317" i="1"/>
  <c r="H333" i="1"/>
  <c r="G333" i="1"/>
  <c r="H361" i="1"/>
  <c r="G361" i="1"/>
  <c r="H377" i="1"/>
  <c r="G377" i="1"/>
  <c r="H393" i="1"/>
  <c r="G393" i="1"/>
  <c r="H525" i="1"/>
  <c r="G525" i="1"/>
  <c r="H527" i="1"/>
  <c r="G527" i="1"/>
  <c r="H529" i="1"/>
  <c r="G529" i="1"/>
  <c r="H531" i="1"/>
  <c r="G531" i="1"/>
  <c r="H546" i="1"/>
  <c r="G546" i="1"/>
  <c r="H548" i="1"/>
  <c r="G548" i="1"/>
  <c r="H550" i="1"/>
  <c r="G550" i="1"/>
  <c r="H552" i="1"/>
  <c r="G552" i="1"/>
  <c r="H554" i="1"/>
  <c r="G554" i="1"/>
  <c r="H556" i="1"/>
  <c r="G556" i="1"/>
  <c r="H558" i="1"/>
  <c r="G558" i="1"/>
  <c r="H560" i="1"/>
  <c r="G560" i="1"/>
  <c r="H573" i="1"/>
  <c r="G573" i="1"/>
  <c r="H575" i="1"/>
  <c r="G575" i="1"/>
  <c r="H577" i="1"/>
  <c r="G577" i="1"/>
  <c r="H579" i="1"/>
  <c r="G579" i="1"/>
  <c r="H581" i="1"/>
  <c r="G581" i="1"/>
  <c r="H583" i="1"/>
  <c r="G583" i="1"/>
  <c r="H585" i="1"/>
  <c r="G585" i="1"/>
  <c r="H589" i="1"/>
  <c r="G589" i="1"/>
  <c r="H591" i="1"/>
  <c r="G591" i="1"/>
  <c r="H593" i="1"/>
  <c r="G593" i="1"/>
  <c r="H595" i="1"/>
  <c r="G595" i="1"/>
  <c r="G597"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4" i="1"/>
  <c r="H794" i="1"/>
  <c r="G799" i="1"/>
  <c r="H799" i="1"/>
  <c r="G802" i="1"/>
  <c r="H802"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J1463" i="1"/>
  <c r="G1463" i="1"/>
  <c r="I1463" i="1" s="1"/>
  <c r="H1463" i="1"/>
  <c r="D643" i="4"/>
  <c r="F416" i="4"/>
  <c r="C411" i="1"/>
  <c r="E529" i="4"/>
  <c r="D524" i="1"/>
  <c r="H524" i="1" s="1"/>
  <c r="F563" i="4"/>
  <c r="D529" i="4"/>
  <c r="H158" i="1"/>
  <c r="G160" i="1"/>
  <c r="H165" i="1"/>
  <c r="G165" i="1"/>
  <c r="G166" i="1"/>
  <c r="H174" i="1"/>
  <c r="G176" i="1"/>
  <c r="H181" i="1"/>
  <c r="G181" i="1"/>
  <c r="G182" i="1"/>
  <c r="H190" i="1"/>
  <c r="H197" i="1"/>
  <c r="G197" i="1"/>
  <c r="G198" i="1"/>
  <c r="H206" i="1"/>
  <c r="G208" i="1"/>
  <c r="H218" i="1"/>
  <c r="H221" i="1"/>
  <c r="G221" i="1"/>
  <c r="G222" i="1"/>
  <c r="H230" i="1"/>
  <c r="G232" i="1"/>
  <c r="H242" i="1"/>
  <c r="G244" i="1"/>
  <c r="H249" i="1"/>
  <c r="G249" i="1"/>
  <c r="G250" i="1"/>
  <c r="G256" i="1"/>
  <c r="H266" i="1"/>
  <c r="G268" i="1"/>
  <c r="H273" i="1"/>
  <c r="G273" i="1"/>
  <c r="G274" i="1"/>
  <c r="H282" i="1"/>
  <c r="G284" i="1"/>
  <c r="G296" i="1"/>
  <c r="H301" i="1"/>
  <c r="G301" i="1"/>
  <c r="G302" i="1"/>
  <c r="G308" i="1"/>
  <c r="H313" i="1"/>
  <c r="G313" i="1"/>
  <c r="G314" i="1"/>
  <c r="H322" i="1"/>
  <c r="G324" i="1"/>
  <c r="H329" i="1"/>
  <c r="G329" i="1"/>
  <c r="G330" i="1"/>
  <c r="H338" i="1"/>
  <c r="H341" i="1"/>
  <c r="G341" i="1"/>
  <c r="G342" i="1"/>
  <c r="H350" i="1"/>
  <c r="G352" i="1"/>
  <c r="H357" i="1"/>
  <c r="G357" i="1"/>
  <c r="H366" i="1"/>
  <c r="G368" i="1"/>
  <c r="H373" i="1"/>
  <c r="G373" i="1"/>
  <c r="G374" i="1"/>
  <c r="H382" i="1"/>
  <c r="G384" i="1"/>
  <c r="H389" i="1"/>
  <c r="G389" i="1"/>
  <c r="G390" i="1"/>
  <c r="H398" i="1"/>
  <c r="G400" i="1"/>
  <c r="G420" i="1"/>
  <c r="G428" i="1"/>
  <c r="G436" i="1"/>
  <c r="G444" i="1"/>
  <c r="G452" i="1"/>
  <c r="G454" i="1"/>
  <c r="G462" i="1"/>
  <c r="G470" i="1"/>
  <c r="G478"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34" i="1"/>
  <c r="G534" i="1"/>
  <c r="H536" i="1"/>
  <c r="G536" i="1"/>
  <c r="H538" i="1"/>
  <c r="G538" i="1"/>
  <c r="H540" i="1"/>
  <c r="G540" i="1"/>
  <c r="H542" i="1"/>
  <c r="G542" i="1"/>
  <c r="H544" i="1"/>
  <c r="G544" i="1"/>
  <c r="H563" i="1"/>
  <c r="G563" i="1"/>
  <c r="H565" i="1"/>
  <c r="G565" i="1"/>
  <c r="H567" i="1"/>
  <c r="G567" i="1"/>
  <c r="H569" i="1"/>
  <c r="G569" i="1"/>
  <c r="H571" i="1"/>
  <c r="G571" i="1"/>
  <c r="H598" i="1"/>
  <c r="G59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G1168" i="1"/>
  <c r="H1168" i="1"/>
  <c r="G1173" i="1"/>
  <c r="H1173" i="1"/>
  <c r="G1180" i="1"/>
  <c r="H1180" i="1"/>
  <c r="G1347" i="1"/>
  <c r="H1347" i="1"/>
  <c r="G1350" i="1"/>
  <c r="H1350" i="1"/>
  <c r="G1427" i="1"/>
  <c r="H1427" i="1"/>
  <c r="G1430" i="1"/>
  <c r="H1430" i="1"/>
  <c r="H405" i="1"/>
  <c r="H413" i="1"/>
  <c r="H417" i="1"/>
  <c r="H421" i="1"/>
  <c r="H425" i="1"/>
  <c r="H429" i="1"/>
  <c r="H433" i="1"/>
  <c r="H437" i="1"/>
  <c r="H441" i="1"/>
  <c r="H445" i="1"/>
  <c r="H449" i="1"/>
  <c r="H457" i="1"/>
  <c r="H461" i="1"/>
  <c r="H465" i="1"/>
  <c r="H469" i="1"/>
  <c r="H473" i="1"/>
  <c r="H477" i="1"/>
  <c r="H481" i="1"/>
  <c r="G1050" i="1"/>
  <c r="H1050" i="1"/>
  <c r="G1055" i="1"/>
  <c r="H1055" i="1"/>
  <c r="G1058" i="1"/>
  <c r="H1058" i="1"/>
  <c r="G1063" i="1"/>
  <c r="H1063" i="1"/>
  <c r="G1066" i="1"/>
  <c r="H1066" i="1"/>
  <c r="G1071" i="1"/>
  <c r="H1071" i="1"/>
  <c r="G1074" i="1"/>
  <c r="H1074" i="1"/>
  <c r="G1079" i="1"/>
  <c r="H1079" i="1"/>
  <c r="G1082" i="1"/>
  <c r="H1082" i="1"/>
  <c r="G1087" i="1"/>
  <c r="H1087" i="1"/>
  <c r="G1090" i="1"/>
  <c r="H1090" i="1"/>
  <c r="G1095" i="1"/>
  <c r="H1095" i="1"/>
  <c r="G1098" i="1"/>
  <c r="H1098" i="1"/>
  <c r="G1103" i="1"/>
  <c r="H1103" i="1"/>
  <c r="G1106" i="1"/>
  <c r="H1106" i="1"/>
  <c r="G1111" i="1"/>
  <c r="H1111" i="1"/>
  <c r="G1117" i="1"/>
  <c r="H1117" i="1"/>
  <c r="G1120" i="1"/>
  <c r="H1120" i="1"/>
  <c r="G1187" i="1"/>
  <c r="H1187" i="1"/>
  <c r="G1190" i="1"/>
  <c r="H1190" i="1"/>
  <c r="G1195" i="1"/>
  <c r="H1195" i="1"/>
  <c r="G1198" i="1"/>
  <c r="H1198" i="1"/>
  <c r="G1203" i="1"/>
  <c r="H1203" i="1"/>
  <c r="G1206" i="1"/>
  <c r="H1206" i="1"/>
  <c r="G1211" i="1"/>
  <c r="H1211" i="1"/>
  <c r="G1223" i="1"/>
  <c r="H1223" i="1"/>
  <c r="G1226" i="1"/>
  <c r="H1226" i="1"/>
  <c r="G1239" i="1"/>
  <c r="H1239" i="1"/>
  <c r="G1242" i="1"/>
  <c r="H1242" i="1"/>
  <c r="G1271" i="1"/>
  <c r="H1271" i="1"/>
  <c r="G1274" i="1"/>
  <c r="H1274" i="1"/>
  <c r="G1303" i="1"/>
  <c r="H1303" i="1"/>
  <c r="G1306" i="1"/>
  <c r="H1306" i="1"/>
  <c r="G1339" i="1"/>
  <c r="H1339" i="1"/>
  <c r="G1342" i="1"/>
  <c r="H1342" i="1"/>
  <c r="G1371" i="1"/>
  <c r="H1371" i="1"/>
  <c r="G1374" i="1"/>
  <c r="H1374" i="1"/>
  <c r="G1403" i="1"/>
  <c r="H1403" i="1"/>
  <c r="G1406" i="1"/>
  <c r="H1406" i="1"/>
  <c r="H1453" i="1"/>
  <c r="G1453" i="1"/>
  <c r="J1460" i="1"/>
  <c r="H1460" i="1"/>
  <c r="G1460" i="1"/>
  <c r="I1460" i="1" s="1"/>
  <c r="H1477" i="1"/>
  <c r="G1477" i="1"/>
  <c r="I1477" i="1" s="1"/>
  <c r="J1477" i="1"/>
  <c r="G1484" i="1"/>
  <c r="H1484" i="1"/>
  <c r="G1492" i="1"/>
  <c r="H1492" i="1"/>
  <c r="G1500" i="1"/>
  <c r="H1500" i="1"/>
  <c r="G1508" i="1"/>
  <c r="H1508" i="1"/>
  <c r="G1516" i="1"/>
  <c r="H1516"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8" i="1"/>
  <c r="H988"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G1040" i="1"/>
  <c r="H1040" i="1"/>
  <c r="G1043" i="1"/>
  <c r="H1043" i="1"/>
  <c r="G1127" i="1"/>
  <c r="H1127" i="1"/>
  <c r="G1132" i="1"/>
  <c r="H1132" i="1"/>
  <c r="G1135" i="1"/>
  <c r="H1135" i="1"/>
  <c r="G1140" i="1"/>
  <c r="H1140" i="1"/>
  <c r="G1143" i="1"/>
  <c r="H1143" i="1"/>
  <c r="G1148" i="1"/>
  <c r="H1148" i="1"/>
  <c r="G1151" i="1"/>
  <c r="H1151" i="1"/>
  <c r="G1154" i="1"/>
  <c r="H1154" i="1"/>
  <c r="G1157" i="1"/>
  <c r="H1157" i="1"/>
  <c r="G1162" i="1"/>
  <c r="H1162" i="1"/>
  <c r="G1165" i="1"/>
  <c r="H1165" i="1"/>
  <c r="G1169" i="1"/>
  <c r="H1169" i="1"/>
  <c r="G1172" i="1"/>
  <c r="H1172" i="1"/>
  <c r="G1176" i="1"/>
  <c r="H1176" i="1"/>
  <c r="G1179" i="1"/>
  <c r="H1179" i="1"/>
  <c r="G1263" i="1"/>
  <c r="H1263" i="1"/>
  <c r="G1266" i="1"/>
  <c r="H1266" i="1"/>
  <c r="G1295" i="1"/>
  <c r="H1295" i="1"/>
  <c r="G1298" i="1"/>
  <c r="H1298" i="1"/>
  <c r="G1327" i="1"/>
  <c r="H1327" i="1"/>
  <c r="G1331" i="1"/>
  <c r="H1331" i="1"/>
  <c r="G1334" i="1"/>
  <c r="H1334" i="1"/>
  <c r="G1363" i="1"/>
  <c r="H1363" i="1"/>
  <c r="G1366" i="1"/>
  <c r="H1366" i="1"/>
  <c r="G1395" i="1"/>
  <c r="H1395" i="1"/>
  <c r="G1398" i="1"/>
  <c r="H1398" i="1"/>
  <c r="G1419" i="1"/>
  <c r="H1419" i="1"/>
  <c r="G1422" i="1"/>
  <c r="H1422" i="1"/>
  <c r="H1466" i="1"/>
  <c r="G1466" i="1"/>
  <c r="I1466" i="1" s="1"/>
  <c r="J1466" i="1"/>
  <c r="H1527" i="1"/>
  <c r="G1527" i="1"/>
  <c r="H151" i="1"/>
  <c r="H155" i="1"/>
  <c r="H159" i="1"/>
  <c r="H163" i="1"/>
  <c r="H167" i="1"/>
  <c r="H171" i="1"/>
  <c r="H175" i="1"/>
  <c r="H179" i="1"/>
  <c r="H183" i="1"/>
  <c r="H187" i="1"/>
  <c r="H191" i="1"/>
  <c r="H195" i="1"/>
  <c r="H199" i="1"/>
  <c r="H203" i="1"/>
  <c r="H207" i="1"/>
  <c r="H215" i="1"/>
  <c r="H219" i="1"/>
  <c r="H223" i="1"/>
  <c r="H227" i="1"/>
  <c r="H231" i="1"/>
  <c r="H235" i="1"/>
  <c r="H239" i="1"/>
  <c r="H243" i="1"/>
  <c r="H247" i="1"/>
  <c r="H251" i="1"/>
  <c r="H263" i="1"/>
  <c r="H267" i="1"/>
  <c r="H271" i="1"/>
  <c r="H275" i="1"/>
  <c r="H279" i="1"/>
  <c r="H283" i="1"/>
  <c r="H291" i="1"/>
  <c r="H295" i="1"/>
  <c r="H299" i="1"/>
  <c r="H303" i="1"/>
  <c r="H311" i="1"/>
  <c r="H315" i="1"/>
  <c r="H319" i="1"/>
  <c r="H323" i="1"/>
  <c r="H327" i="1"/>
  <c r="H331" i="1"/>
  <c r="H335" i="1"/>
  <c r="H343" i="1"/>
  <c r="H347" i="1"/>
  <c r="H351" i="1"/>
  <c r="H355" i="1"/>
  <c r="H359" i="1"/>
  <c r="H363" i="1"/>
  <c r="H367" i="1"/>
  <c r="H371" i="1"/>
  <c r="H375" i="1"/>
  <c r="H379" i="1"/>
  <c r="H383" i="1"/>
  <c r="H387" i="1"/>
  <c r="H391" i="1"/>
  <c r="H395" i="1"/>
  <c r="H399" i="1"/>
  <c r="G405"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G1051" i="1"/>
  <c r="H1051" i="1"/>
  <c r="G1054" i="1"/>
  <c r="H1054" i="1"/>
  <c r="G1059" i="1"/>
  <c r="H1059" i="1"/>
  <c r="G1062" i="1"/>
  <c r="H1062" i="1"/>
  <c r="G1067" i="1"/>
  <c r="H1067" i="1"/>
  <c r="G1070" i="1"/>
  <c r="H1070" i="1"/>
  <c r="G1075" i="1"/>
  <c r="H1075" i="1"/>
  <c r="G1078" i="1"/>
  <c r="H1078" i="1"/>
  <c r="G1083" i="1"/>
  <c r="H1083" i="1"/>
  <c r="G1086" i="1"/>
  <c r="H1086" i="1"/>
  <c r="G1091" i="1"/>
  <c r="H1091" i="1"/>
  <c r="G1094" i="1"/>
  <c r="H1094" i="1"/>
  <c r="G1099" i="1"/>
  <c r="H1099" i="1"/>
  <c r="G1102" i="1"/>
  <c r="H1102" i="1"/>
  <c r="G1107" i="1"/>
  <c r="H1107" i="1"/>
  <c r="G1110" i="1"/>
  <c r="H1110" i="1"/>
  <c r="G1116" i="1"/>
  <c r="H1116" i="1"/>
  <c r="G1121" i="1"/>
  <c r="H1121" i="1"/>
  <c r="G1186" i="1"/>
  <c r="H1186" i="1"/>
  <c r="G1191" i="1"/>
  <c r="H1191" i="1"/>
  <c r="G1194" i="1"/>
  <c r="H1194" i="1"/>
  <c r="G1199" i="1"/>
  <c r="H1199" i="1"/>
  <c r="G1202" i="1"/>
  <c r="H1202" i="1"/>
  <c r="G1207" i="1"/>
  <c r="H1207" i="1"/>
  <c r="G1210" i="1"/>
  <c r="H1210" i="1"/>
  <c r="G1218" i="1"/>
  <c r="H1218" i="1"/>
  <c r="G1255" i="1"/>
  <c r="H1255" i="1"/>
  <c r="G1258" i="1"/>
  <c r="H1258" i="1"/>
  <c r="G1287" i="1"/>
  <c r="H1287" i="1"/>
  <c r="G1290" i="1"/>
  <c r="H1290" i="1"/>
  <c r="G1319" i="1"/>
  <c r="H1319" i="1"/>
  <c r="G1322" i="1"/>
  <c r="H1322" i="1"/>
  <c r="G1355" i="1"/>
  <c r="H1355" i="1"/>
  <c r="G1358" i="1"/>
  <c r="H1358" i="1"/>
  <c r="G1387" i="1"/>
  <c r="H1387" i="1"/>
  <c r="G1390" i="1"/>
  <c r="H1390" i="1"/>
  <c r="G1411" i="1"/>
  <c r="H1411" i="1"/>
  <c r="G1414" i="1"/>
  <c r="H1414" i="1"/>
  <c r="G1439" i="1"/>
  <c r="H1439" i="1"/>
  <c r="J1439" i="1"/>
  <c r="J1452" i="1"/>
  <c r="H1452" i="1"/>
  <c r="G1452" i="1"/>
  <c r="I1452" i="1" s="1"/>
  <c r="H1461" i="1"/>
  <c r="G1461" i="1"/>
  <c r="H1472" i="1"/>
  <c r="G1472" i="1"/>
  <c r="I1472" i="1" s="1"/>
  <c r="J1472" i="1"/>
  <c r="J1478" i="1"/>
  <c r="G1478" i="1"/>
  <c r="H1478" i="1"/>
  <c r="I1479" i="1"/>
  <c r="H1521" i="1"/>
  <c r="G1521" i="1"/>
  <c r="H1530" i="1"/>
  <c r="G1530"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299" i="1"/>
  <c r="H1299" i="1"/>
  <c r="G1302" i="1"/>
  <c r="H1302" i="1"/>
  <c r="G1307" i="1"/>
  <c r="H1307" i="1"/>
  <c r="G1310" i="1"/>
  <c r="H1310" i="1"/>
  <c r="G1315" i="1"/>
  <c r="H1315" i="1"/>
  <c r="G1318" i="1"/>
  <c r="H1318" i="1"/>
  <c r="G1323" i="1"/>
  <c r="H1323" i="1"/>
  <c r="G1326" i="1"/>
  <c r="H1326" i="1"/>
  <c r="G1410" i="1"/>
  <c r="H1410" i="1"/>
  <c r="G1415" i="1"/>
  <c r="H1415" i="1"/>
  <c r="G1418" i="1"/>
  <c r="H1418" i="1"/>
  <c r="G1426" i="1"/>
  <c r="H1426" i="1"/>
  <c r="G1431" i="1"/>
  <c r="H1431" i="1"/>
  <c r="G1434" i="1"/>
  <c r="H1434" i="1"/>
  <c r="J1442" i="1"/>
  <c r="H1442" i="1"/>
  <c r="H1449" i="1"/>
  <c r="G1449" i="1"/>
  <c r="I1449" i="1" s="1"/>
  <c r="H1454" i="1"/>
  <c r="G1454" i="1"/>
  <c r="H1457" i="1"/>
  <c r="G1457" i="1"/>
  <c r="I1457" i="1" s="1"/>
  <c r="H1462" i="1"/>
  <c r="G1462" i="1"/>
  <c r="H1481" i="1"/>
  <c r="G1481" i="1"/>
  <c r="H1489" i="1"/>
  <c r="G1489" i="1"/>
  <c r="H1497" i="1"/>
  <c r="G1497" i="1"/>
  <c r="H1505" i="1"/>
  <c r="G1505" i="1"/>
  <c r="H1513" i="1"/>
  <c r="G1513" i="1"/>
  <c r="H1534" i="1"/>
  <c r="G1534" i="1"/>
  <c r="E6" i="4"/>
  <c r="E298" i="4"/>
  <c r="F364" i="4"/>
  <c r="D363" i="4"/>
  <c r="F455" i="4"/>
  <c r="D421" i="4"/>
  <c r="F519" i="4"/>
  <c r="D515" i="4"/>
  <c r="D69" i="5"/>
  <c r="F70" i="5"/>
  <c r="H311" i="9"/>
  <c r="D1183" i="1"/>
  <c r="F239" i="5"/>
  <c r="D238" i="5"/>
  <c r="F246" i="5"/>
  <c r="D245" i="5"/>
  <c r="F259" i="5"/>
  <c r="D258" i="5"/>
  <c r="C1236" i="1"/>
  <c r="H1175" i="1"/>
  <c r="G1219" i="1"/>
  <c r="H1219" i="1"/>
  <c r="G1227" i="1"/>
  <c r="H1227" i="1"/>
  <c r="G1230" i="1"/>
  <c r="H1230"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3" i="1"/>
  <c r="H1383" i="1"/>
  <c r="G1386" i="1"/>
  <c r="H1386" i="1"/>
  <c r="G1391" i="1"/>
  <c r="H1391" i="1"/>
  <c r="G1394" i="1"/>
  <c r="H1394" i="1"/>
  <c r="G1399" i="1"/>
  <c r="H1399" i="1"/>
  <c r="G1402" i="1"/>
  <c r="H1402" i="1"/>
  <c r="G1407" i="1"/>
  <c r="H1407" i="1"/>
  <c r="G1438" i="1"/>
  <c r="H1438" i="1"/>
  <c r="G1442" i="1"/>
  <c r="I1442" i="1" s="1"/>
  <c r="J1448" i="1"/>
  <c r="H1448" i="1"/>
  <c r="G1448" i="1"/>
  <c r="I1448" i="1" s="1"/>
  <c r="J1456" i="1"/>
  <c r="H1456" i="1"/>
  <c r="G1456" i="1"/>
  <c r="I1456" i="1" s="1"/>
  <c r="I1465" i="1"/>
  <c r="J1467" i="1"/>
  <c r="G1467" i="1"/>
  <c r="I1467" i="1" s="1"/>
  <c r="I1471" i="1"/>
  <c r="J1473" i="1"/>
  <c r="G1473" i="1"/>
  <c r="I1473" i="1" s="1"/>
  <c r="H1526" i="1"/>
  <c r="G1526" i="1"/>
  <c r="F7" i="4"/>
  <c r="F163" i="4"/>
  <c r="E350" i="4"/>
  <c r="F460" i="4"/>
  <c r="D459" i="4"/>
  <c r="E134" i="5"/>
  <c r="D1113" i="1"/>
  <c r="G1113" i="1" s="1"/>
  <c r="F142" i="5"/>
  <c r="D134" i="5"/>
  <c r="G310" i="9"/>
  <c r="F190" i="5"/>
  <c r="G316" i="9"/>
  <c r="E316" i="9" s="1"/>
  <c r="H29" i="3"/>
  <c r="C1436"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I1464" i="1" s="1"/>
  <c r="J1464" i="1"/>
  <c r="H1465" i="1"/>
  <c r="H1468" i="1"/>
  <c r="I1468" i="1" s="1"/>
  <c r="J1468" i="1"/>
  <c r="H1471" i="1"/>
  <c r="H1474" i="1"/>
  <c r="I1474" i="1" s="1"/>
  <c r="J1474" i="1"/>
  <c r="H1476" i="1"/>
  <c r="I1476" i="1" s="1"/>
  <c r="H1479" i="1"/>
  <c r="J1479" i="1"/>
  <c r="F134" i="4"/>
  <c r="D133" i="4"/>
  <c r="F202" i="4"/>
  <c r="D196" i="4"/>
  <c r="G1220" i="1"/>
  <c r="G1224" i="1"/>
  <c r="G1228" i="1"/>
  <c r="G1232"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I1440" i="1"/>
  <c r="I1444" i="1"/>
  <c r="H1447" i="1"/>
  <c r="I1447" i="1" s="1"/>
  <c r="J1447" i="1"/>
  <c r="H1451" i="1"/>
  <c r="I1451" i="1" s="1"/>
  <c r="J1451" i="1"/>
  <c r="H1455" i="1"/>
  <c r="I1455" i="1" s="1"/>
  <c r="J1455" i="1"/>
  <c r="H1459" i="1"/>
  <c r="I1459" i="1" s="1"/>
  <c r="J1459" i="1"/>
  <c r="G1480" i="1"/>
  <c r="G1529" i="1"/>
  <c r="H1529" i="1"/>
  <c r="F50" i="4"/>
  <c r="F82" i="4"/>
  <c r="F107" i="4"/>
  <c r="D106" i="4"/>
  <c r="F224" i="4"/>
  <c r="F264" i="4"/>
  <c r="D263" i="4"/>
  <c r="D299" i="4"/>
  <c r="F304" i="4"/>
  <c r="D351" i="4"/>
  <c r="F356" i="4"/>
  <c r="D644" i="4"/>
  <c r="E143" i="9"/>
  <c r="B143" i="9" s="1"/>
  <c r="D7" i="5"/>
  <c r="F8" i="5"/>
  <c r="E148" i="9"/>
  <c r="B148" i="9" s="1"/>
  <c r="G308" i="9"/>
  <c r="E308" i="9" s="1"/>
  <c r="B308" i="9" s="1"/>
  <c r="F177" i="5"/>
  <c r="D176" i="5"/>
  <c r="C1524" i="1"/>
  <c r="D43" i="8"/>
  <c r="B32" i="9"/>
  <c r="H1538" i="1"/>
  <c r="G1538" i="1"/>
  <c r="H1542" i="1"/>
  <c r="G1542" i="1"/>
  <c r="H1546" i="1"/>
  <c r="G1546" i="1"/>
  <c r="H1550" i="1"/>
  <c r="G1550" i="1"/>
  <c r="H1554" i="1"/>
  <c r="G1554" i="1"/>
  <c r="H1558" i="1"/>
  <c r="G1558" i="1"/>
  <c r="H1562" i="1"/>
  <c r="G1562" i="1"/>
  <c r="H1566" i="1"/>
  <c r="G1566" i="1"/>
  <c r="H1570" i="1"/>
  <c r="G1570" i="1"/>
  <c r="H1574" i="1"/>
  <c r="G1574" i="1"/>
  <c r="H1578" i="1"/>
  <c r="G1578" i="1"/>
  <c r="F83" i="4"/>
  <c r="F177" i="4"/>
  <c r="F216" i="4"/>
  <c r="D215" i="4"/>
  <c r="E363" i="4"/>
  <c r="D358" i="1" s="1"/>
  <c r="F568" i="4"/>
  <c r="D567" i="4"/>
  <c r="E190" i="5"/>
  <c r="E141" i="6"/>
  <c r="F36" i="6"/>
  <c r="D35" i="6"/>
  <c r="F122" i="6"/>
  <c r="D114" i="6"/>
  <c r="D42" i="8"/>
  <c r="G275" i="9"/>
  <c r="E275" i="9" s="1"/>
  <c r="B275" i="9" s="1"/>
  <c r="G162" i="9"/>
  <c r="E162" i="9" s="1"/>
  <c r="B162" i="9" s="1"/>
  <c r="B28" i="9"/>
  <c r="B44" i="9"/>
  <c r="E63" i="9"/>
  <c r="B63" i="9" s="1"/>
  <c r="B66" i="9"/>
  <c r="B69" i="9"/>
  <c r="E156" i="9"/>
  <c r="B156" i="9" s="1"/>
  <c r="G164" i="9"/>
  <c r="E164" i="9" s="1"/>
  <c r="B164" i="9" s="1"/>
  <c r="E567" i="4"/>
  <c r="D561" i="1" s="1"/>
  <c r="F5" i="6"/>
  <c r="H21" i="9"/>
  <c r="G21" i="9"/>
  <c r="E21" i="9" s="1"/>
  <c r="E12" i="5"/>
  <c r="F45" i="5"/>
  <c r="H291" i="9"/>
  <c r="E291" i="9" s="1"/>
  <c r="B291" i="9" s="1"/>
  <c r="E146" i="5"/>
  <c r="D1124" i="1" s="1"/>
  <c r="H1124" i="1" s="1"/>
  <c r="D206" i="5"/>
  <c r="F130" i="6"/>
  <c r="D129" i="6"/>
  <c r="D141" i="6" s="1"/>
  <c r="B25" i="9"/>
  <c r="B29" i="9"/>
  <c r="B33" i="9"/>
  <c r="B37" i="9"/>
  <c r="B41" i="9"/>
  <c r="B45" i="9"/>
  <c r="E64" i="9"/>
  <c r="B64" i="9" s="1"/>
  <c r="E71" i="9"/>
  <c r="B71" i="9" s="1"/>
  <c r="B74" i="9"/>
  <c r="B77" i="9"/>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E52" i="9"/>
  <c r="B52" i="9" s="1"/>
  <c r="E60" i="9"/>
  <c r="B60" i="9" s="1"/>
  <c r="E68" i="9"/>
  <c r="B68" i="9" s="1"/>
  <c r="E76" i="9"/>
  <c r="B76" i="9" s="1"/>
  <c r="E84" i="9"/>
  <c r="B84" i="9" s="1"/>
  <c r="B90" i="9"/>
  <c r="B94" i="9"/>
  <c r="B98" i="9"/>
  <c r="B102" i="9"/>
  <c r="B106" i="9"/>
  <c r="B110" i="9"/>
  <c r="B114" i="9"/>
  <c r="B118" i="9"/>
  <c r="B122" i="9"/>
  <c r="B126" i="9"/>
  <c r="B130" i="9"/>
  <c r="B134" i="9"/>
  <c r="B138" i="9"/>
  <c r="B142" i="9"/>
  <c r="F222" i="9"/>
  <c r="B222" i="9" s="1"/>
  <c r="B227" i="9"/>
  <c r="B259" i="9"/>
  <c r="G161" i="9"/>
  <c r="E161" i="9" s="1"/>
  <c r="B161" i="9" s="1"/>
  <c r="G163" i="9"/>
  <c r="E163" i="9" s="1"/>
  <c r="B163" i="9" s="1"/>
  <c r="G165" i="9"/>
  <c r="E165" i="9" s="1"/>
  <c r="B165" i="9" s="1"/>
  <c r="F214" i="9"/>
  <c r="B214" i="9" s="1"/>
  <c r="B219" i="9"/>
  <c r="F246" i="9"/>
  <c r="B246" i="9" s="1"/>
  <c r="B251" i="9"/>
  <c r="B215" i="9"/>
  <c r="F218" i="9"/>
  <c r="B218" i="9" s="1"/>
  <c r="B223" i="9"/>
  <c r="F226" i="9"/>
  <c r="B226" i="9" s="1"/>
  <c r="B231" i="9"/>
  <c r="F234" i="9"/>
  <c r="B234" i="9" s="1"/>
  <c r="B239" i="9"/>
  <c r="F242" i="9"/>
  <c r="B242" i="9" s="1"/>
  <c r="B247" i="9"/>
  <c r="B255" i="9"/>
  <c r="B263" i="9"/>
  <c r="B271" i="9"/>
  <c r="B282" i="9"/>
  <c r="E293" i="9"/>
  <c r="B293" i="9" s="1"/>
  <c r="B299" i="9"/>
  <c r="B303" i="9"/>
  <c r="E309" i="9"/>
  <c r="B309" i="9" s="1"/>
  <c r="B220" i="9"/>
  <c r="B221" i="9"/>
  <c r="B229" i="9"/>
  <c r="B236" i="9"/>
  <c r="B237" i="9"/>
  <c r="B245" i="9"/>
  <c r="B253" i="9"/>
  <c r="B261" i="9"/>
  <c r="B269" i="9"/>
  <c r="E289" i="9"/>
  <c r="B289" i="9" s="1"/>
  <c r="B295" i="9"/>
  <c r="F141" i="6" l="1"/>
  <c r="H28" i="3"/>
  <c r="C1435" i="1"/>
  <c r="B21" i="9"/>
  <c r="K1451" i="9"/>
  <c r="G314" i="9"/>
  <c r="E314" i="9" s="1"/>
  <c r="B314" i="9" s="1"/>
  <c r="I34" i="3"/>
  <c r="C1517" i="1"/>
  <c r="F176" i="5"/>
  <c r="H22" i="3"/>
  <c r="C1153" i="1"/>
  <c r="F644" i="4"/>
  <c r="C638" i="1"/>
  <c r="D298" i="4"/>
  <c r="F299" i="4"/>
  <c r="C294" i="1"/>
  <c r="F106" i="4"/>
  <c r="C102" i="1"/>
  <c r="E408" i="4"/>
  <c r="D403" i="1" s="1"/>
  <c r="D345" i="1"/>
  <c r="F258" i="5"/>
  <c r="C1235" i="1"/>
  <c r="F238" i="5"/>
  <c r="D237" i="5"/>
  <c r="C1215" i="1"/>
  <c r="F421" i="4"/>
  <c r="C415" i="1"/>
  <c r="D420" i="4"/>
  <c r="G1124" i="1"/>
  <c r="F529" i="4"/>
  <c r="D528" i="4"/>
  <c r="C523" i="1"/>
  <c r="H411" i="1"/>
  <c r="G411" i="1"/>
  <c r="H1113" i="1"/>
  <c r="F311" i="4"/>
  <c r="C306" i="1"/>
  <c r="H148" i="1"/>
  <c r="G148" i="1"/>
  <c r="F129" i="6"/>
  <c r="C1423" i="1"/>
  <c r="H27" i="3"/>
  <c r="F114" i="6"/>
  <c r="C1408" i="1"/>
  <c r="I28" i="3"/>
  <c r="D1435" i="1"/>
  <c r="F263" i="4"/>
  <c r="C259" i="1"/>
  <c r="F196" i="4"/>
  <c r="C192" i="1"/>
  <c r="G1436" i="1"/>
  <c r="H1436" i="1"/>
  <c r="E68" i="5"/>
  <c r="D1112" i="1"/>
  <c r="D151" i="4"/>
  <c r="F69" i="5"/>
  <c r="D68" i="5"/>
  <c r="C1047" i="1"/>
  <c r="E407" i="4"/>
  <c r="D402" i="1" s="1"/>
  <c r="D293" i="1"/>
  <c r="H326" i="1"/>
  <c r="G326" i="1"/>
  <c r="H310" i="9"/>
  <c r="E310" i="9" s="1"/>
  <c r="B310" i="9" s="1"/>
  <c r="D1167" i="1"/>
  <c r="E176" i="5"/>
  <c r="F215" i="4"/>
  <c r="C211" i="1"/>
  <c r="I35" i="3"/>
  <c r="C1518" i="1"/>
  <c r="F7" i="5"/>
  <c r="D6" i="5"/>
  <c r="H20" i="3"/>
  <c r="C985" i="1"/>
  <c r="D350" i="4"/>
  <c r="F351" i="4"/>
  <c r="C346" i="1"/>
  <c r="F134" i="5"/>
  <c r="C1112" i="1"/>
  <c r="F459" i="4"/>
  <c r="C453" i="1"/>
  <c r="F245" i="5"/>
  <c r="C1222" i="1"/>
  <c r="F515" i="4"/>
  <c r="C509" i="1"/>
  <c r="E290" i="4"/>
  <c r="D286" i="1" s="1"/>
  <c r="E412" i="4"/>
  <c r="I16" i="3"/>
  <c r="D2" i="1"/>
  <c r="I1478" i="1"/>
  <c r="I1439" i="1"/>
  <c r="F643" i="4"/>
  <c r="C637" i="1"/>
  <c r="F625" i="4"/>
  <c r="C619" i="1"/>
  <c r="F593" i="4"/>
  <c r="C587" i="1"/>
  <c r="G524" i="1"/>
  <c r="H255" i="1"/>
  <c r="G255" i="1"/>
  <c r="E289" i="4"/>
  <c r="I17" i="3"/>
  <c r="D147" i="1"/>
  <c r="E166" i="9"/>
  <c r="B166" i="9" s="1"/>
  <c r="F213" i="9"/>
  <c r="B213" i="9" s="1"/>
  <c r="G311" i="9"/>
  <c r="E311" i="9" s="1"/>
  <c r="B311" i="9" s="1"/>
  <c r="F206" i="5"/>
  <c r="C1183" i="1"/>
  <c r="E7" i="5"/>
  <c r="D990" i="1"/>
  <c r="F12" i="5"/>
  <c r="G313" i="9"/>
  <c r="E313" i="9" s="1"/>
  <c r="H25" i="3"/>
  <c r="F35" i="6"/>
  <c r="C1329" i="1"/>
  <c r="G318" i="9"/>
  <c r="E318" i="9" s="1"/>
  <c r="F567" i="4"/>
  <c r="C561" i="1"/>
  <c r="H1524" i="1"/>
  <c r="G1524" i="1"/>
  <c r="F146" i="5"/>
  <c r="F133" i="4"/>
  <c r="C129" i="1"/>
  <c r="B316" i="9"/>
  <c r="E315" i="9"/>
  <c r="I10" i="3" s="1"/>
  <c r="D6" i="4"/>
  <c r="G1236" i="1"/>
  <c r="H1236" i="1"/>
  <c r="F363" i="4"/>
  <c r="C358" i="1"/>
  <c r="I1462" i="1"/>
  <c r="E528" i="4"/>
  <c r="D523" i="1"/>
  <c r="H339" i="1"/>
  <c r="G339" i="1"/>
  <c r="H307" i="1"/>
  <c r="G307" i="1"/>
  <c r="E636" i="4" l="1"/>
  <c r="D630" i="1" s="1"/>
  <c r="D522" i="1"/>
  <c r="E635" i="4"/>
  <c r="D629" i="1" s="1"/>
  <c r="E317" i="9"/>
  <c r="B318" i="9"/>
  <c r="E312" i="9"/>
  <c r="B313" i="9"/>
  <c r="G1183" i="1"/>
  <c r="H1183" i="1"/>
  <c r="C984" i="1"/>
  <c r="H211" i="1"/>
  <c r="G211" i="1"/>
  <c r="H17" i="3"/>
  <c r="D289" i="4"/>
  <c r="F151" i="4"/>
  <c r="C147" i="1"/>
  <c r="H259" i="1"/>
  <c r="G259" i="1"/>
  <c r="G1408" i="1"/>
  <c r="H1408" i="1"/>
  <c r="H306" i="1"/>
  <c r="G306" i="1"/>
  <c r="G1215" i="1"/>
  <c r="H1215" i="1"/>
  <c r="G638" i="1"/>
  <c r="H638" i="1"/>
  <c r="G129" i="1"/>
  <c r="H129" i="1"/>
  <c r="G1329" i="1"/>
  <c r="H1329" i="1"/>
  <c r="H9" i="3"/>
  <c r="H619" i="1"/>
  <c r="G619" i="1"/>
  <c r="D407" i="1"/>
  <c r="E639" i="4"/>
  <c r="G1222" i="1"/>
  <c r="H1222" i="1"/>
  <c r="G1112" i="1"/>
  <c r="H1112" i="1"/>
  <c r="D408" i="4"/>
  <c r="F350" i="4"/>
  <c r="C345" i="1"/>
  <c r="G1047" i="1"/>
  <c r="H1047" i="1"/>
  <c r="H523" i="1"/>
  <c r="G523" i="1"/>
  <c r="D635" i="4"/>
  <c r="F420" i="4"/>
  <c r="C414" i="1"/>
  <c r="H23" i="3"/>
  <c r="F237" i="5"/>
  <c r="C1214" i="1"/>
  <c r="H294" i="1"/>
  <c r="G294" i="1"/>
  <c r="G1435" i="1"/>
  <c r="H1435" i="1"/>
  <c r="H358" i="1"/>
  <c r="G358" i="1"/>
  <c r="F6" i="4"/>
  <c r="H16" i="3"/>
  <c r="D290" i="4"/>
  <c r="D412" i="4"/>
  <c r="C2" i="1"/>
  <c r="H561" i="1"/>
  <c r="G561" i="1"/>
  <c r="H990" i="1"/>
  <c r="G990" i="1"/>
  <c r="H1518" i="1"/>
  <c r="G1518" i="1"/>
  <c r="E175" i="5"/>
  <c r="D1152" i="1" s="1"/>
  <c r="D1153" i="1"/>
  <c r="G1153" i="1" s="1"/>
  <c r="I22" i="3"/>
  <c r="H19" i="9"/>
  <c r="E19" i="9" s="1"/>
  <c r="B19" i="9" s="1"/>
  <c r="H21" i="3"/>
  <c r="F68" i="5"/>
  <c r="C1046" i="1"/>
  <c r="I21" i="3"/>
  <c r="D1046" i="1"/>
  <c r="H192" i="1"/>
  <c r="G192" i="1"/>
  <c r="F528" i="4"/>
  <c r="C522" i="1"/>
  <c r="D636" i="4"/>
  <c r="H415" i="1"/>
  <c r="G415" i="1"/>
  <c r="H1153" i="1"/>
  <c r="H1517" i="1"/>
  <c r="G1517" i="1"/>
  <c r="H11" i="3"/>
  <c r="D985" i="1"/>
  <c r="G985" i="1" s="1"/>
  <c r="I20" i="3"/>
  <c r="E6" i="5"/>
  <c r="F6" i="5" s="1"/>
  <c r="E413" i="4"/>
  <c r="D285" i="1"/>
  <c r="E291" i="4"/>
  <c r="D287" i="1" s="1"/>
  <c r="H587" i="1"/>
  <c r="G587" i="1"/>
  <c r="H637" i="1"/>
  <c r="G637" i="1"/>
  <c r="H509" i="1"/>
  <c r="G509" i="1"/>
  <c r="H453" i="1"/>
  <c r="G453" i="1"/>
  <c r="H346" i="1"/>
  <c r="G346" i="1"/>
  <c r="H1167" i="1"/>
  <c r="G1167" i="1"/>
  <c r="G1423" i="1"/>
  <c r="H1423" i="1"/>
  <c r="G1235" i="1"/>
  <c r="H1235" i="1"/>
  <c r="H102" i="1"/>
  <c r="G102" i="1"/>
  <c r="D407" i="4"/>
  <c r="F298" i="4"/>
  <c r="C293" i="1"/>
  <c r="D175" i="5"/>
  <c r="H2" i="1" l="1"/>
  <c r="G2" i="1"/>
  <c r="G1214" i="1"/>
  <c r="H1214" i="1"/>
  <c r="F408" i="4"/>
  <c r="C403" i="1"/>
  <c r="G285" i="9"/>
  <c r="E285" i="9" s="1"/>
  <c r="B285" i="9" s="1"/>
  <c r="F407" i="4"/>
  <c r="C402" i="1"/>
  <c r="G1046" i="1"/>
  <c r="H1046" i="1"/>
  <c r="D639" i="4"/>
  <c r="F412" i="4"/>
  <c r="C407" i="1"/>
  <c r="F635" i="4"/>
  <c r="C629" i="1"/>
  <c r="D633" i="1"/>
  <c r="H147" i="1"/>
  <c r="G147" i="1"/>
  <c r="G984" i="1"/>
  <c r="H984" i="1"/>
  <c r="F175" i="5"/>
  <c r="C1152" i="1"/>
  <c r="E640" i="4"/>
  <c r="E415" i="4"/>
  <c r="D410" i="1" s="1"/>
  <c r="D408" i="1"/>
  <c r="F636" i="4"/>
  <c r="C630" i="1"/>
  <c r="H985" i="1"/>
  <c r="F290" i="4"/>
  <c r="C286" i="1"/>
  <c r="H345" i="1"/>
  <c r="G345" i="1"/>
  <c r="I9" i="3"/>
  <c r="K3" i="9"/>
  <c r="H293" i="1"/>
  <c r="G293" i="1"/>
  <c r="H278" i="9"/>
  <c r="D984" i="1"/>
  <c r="H8" i="3" s="1"/>
  <c r="N3" i="9"/>
  <c r="I11" i="3"/>
  <c r="H522" i="1"/>
  <c r="G522" i="1"/>
  <c r="H414" i="1"/>
  <c r="G414" i="1"/>
  <c r="E414" i="4"/>
  <c r="D409" i="1" s="1"/>
  <c r="D413" i="4"/>
  <c r="D291" i="4"/>
  <c r="F289" i="4"/>
  <c r="C285" i="1"/>
  <c r="G278" i="9"/>
  <c r="M3" i="9" l="1"/>
  <c r="F291" i="4"/>
  <c r="C287" i="1"/>
  <c r="H630" i="1"/>
  <c r="G630" i="1"/>
  <c r="E642" i="4"/>
  <c r="D634" i="1"/>
  <c r="H407" i="1"/>
  <c r="G407" i="1"/>
  <c r="E278" i="9"/>
  <c r="D640" i="4"/>
  <c r="D641" i="4" s="1"/>
  <c r="F413" i="4"/>
  <c r="D415" i="4"/>
  <c r="C408" i="1"/>
  <c r="H286" i="1"/>
  <c r="G286" i="1"/>
  <c r="G1152" i="1"/>
  <c r="H1152" i="1"/>
  <c r="E641" i="4"/>
  <c r="H403" i="1"/>
  <c r="G403" i="1"/>
  <c r="H285" i="1"/>
  <c r="G285" i="1"/>
  <c r="H629" i="1"/>
  <c r="G629" i="1"/>
  <c r="D414" i="4"/>
  <c r="H402" i="1"/>
  <c r="G402" i="1"/>
  <c r="C633" i="1"/>
  <c r="F639" i="4"/>
  <c r="F641" i="4" l="1"/>
  <c r="C635" i="1"/>
  <c r="E645" i="4"/>
  <c r="D635" i="1"/>
  <c r="H633" i="1"/>
  <c r="G633" i="1"/>
  <c r="F414" i="4"/>
  <c r="C409" i="1"/>
  <c r="H408" i="1"/>
  <c r="G408" i="1"/>
  <c r="E277" i="9"/>
  <c r="I8" i="3" s="1"/>
  <c r="B278" i="9"/>
  <c r="E646" i="4"/>
  <c r="D636" i="1"/>
  <c r="H287" i="1"/>
  <c r="G287" i="1"/>
  <c r="F415" i="4"/>
  <c r="C410" i="1"/>
  <c r="F640" i="4"/>
  <c r="D642" i="4"/>
  <c r="C634" i="1"/>
  <c r="D640" i="1" l="1"/>
  <c r="I19" i="3"/>
  <c r="H635" i="1"/>
  <c r="G635" i="1"/>
  <c r="D646" i="4"/>
  <c r="F642" i="4"/>
  <c r="C636" i="1"/>
  <c r="H409" i="1"/>
  <c r="G409" i="1"/>
  <c r="D645" i="4"/>
  <c r="G634" i="1"/>
  <c r="H634" i="1"/>
  <c r="H410" i="1"/>
  <c r="G410" i="1"/>
  <c r="I18" i="3"/>
  <c r="D639" i="1"/>
  <c r="H636" i="1" l="1"/>
  <c r="G636" i="1"/>
  <c r="H7" i="3"/>
  <c r="F645" i="4"/>
  <c r="H18" i="3"/>
  <c r="C639" i="1"/>
  <c r="G276" i="9"/>
  <c r="E276" i="9" s="1"/>
  <c r="B276" i="9" s="1"/>
  <c r="H19" i="3"/>
  <c r="F646" i="4"/>
  <c r="C640" i="1"/>
  <c r="H639" i="1" l="1"/>
  <c r="G639" i="1"/>
  <c r="J3" i="9"/>
  <c r="H640" i="1"/>
  <c r="G640" i="1"/>
  <c r="G274" i="9" l="1"/>
  <c r="M272" i="9"/>
  <c r="L272" i="9"/>
  <c r="H274" i="9"/>
  <c r="H18" i="9"/>
  <c r="G18" i="9"/>
  <c r="E18" i="9" s="1"/>
  <c r="B18" i="9" s="1"/>
  <c r="I13" i="9"/>
  <c r="H16" i="9"/>
  <c r="J7" i="9"/>
  <c r="M16" i="9"/>
  <c r="H15" i="9"/>
  <c r="J11" i="9"/>
  <c r="I9" i="9"/>
  <c r="J17" i="9"/>
  <c r="I5" i="9"/>
  <c r="K8" i="9"/>
  <c r="J13" i="9"/>
  <c r="J6" i="9"/>
  <c r="I11" i="9"/>
  <c r="K9" i="9"/>
  <c r="L15" i="9"/>
  <c r="I8" i="9"/>
  <c r="K7" i="9"/>
  <c r="G15" i="9"/>
  <c r="K10" i="9"/>
  <c r="J9" i="9"/>
  <c r="I7" i="9"/>
  <c r="K13" i="9"/>
  <c r="G17" i="9"/>
  <c r="I17" i="9"/>
  <c r="K6" i="9"/>
  <c r="M15" i="9"/>
  <c r="K11" i="9"/>
  <c r="J5" i="9"/>
  <c r="H17" i="9"/>
  <c r="L16" i="9"/>
  <c r="G16" i="9"/>
  <c r="J12" i="9"/>
  <c r="I12" i="9"/>
  <c r="J8" i="9"/>
  <c r="I6" i="9"/>
  <c r="K12" i="9"/>
  <c r="K5" i="9"/>
  <c r="J10" i="9"/>
  <c r="F272" i="9" l="1"/>
  <c r="E10" i="9"/>
  <c r="B10" i="9" s="1"/>
  <c r="E12" i="9"/>
  <c r="B12" i="9" s="1"/>
  <c r="E7" i="9"/>
  <c r="B7" i="9" s="1"/>
  <c r="F16" i="9"/>
  <c r="E15" i="9"/>
  <c r="E6" i="9"/>
  <c r="B6" i="9" s="1"/>
  <c r="E11" i="9"/>
  <c r="B11" i="9" s="1"/>
  <c r="E5" i="9"/>
  <c r="E13" i="9"/>
  <c r="B13" i="9" s="1"/>
  <c r="B272" i="9"/>
  <c r="F20" i="9"/>
  <c r="E8" i="9"/>
  <c r="B8" i="9" s="1"/>
  <c r="E16" i="9"/>
  <c r="E17" i="9"/>
  <c r="B17" i="9" s="1"/>
  <c r="F15" i="9"/>
  <c r="E9" i="9"/>
  <c r="B9" i="9" s="1"/>
  <c r="E274" i="9"/>
  <c r="B16" i="9" l="1"/>
  <c r="F14" i="9"/>
  <c r="F3" i="9" s="1"/>
  <c r="E14" i="9"/>
  <c r="B5" i="9"/>
  <c r="E4" i="9"/>
  <c r="B274" i="9"/>
  <c r="E20" i="9"/>
  <c r="I7" i="3" s="1"/>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<sst xmlns="http://schemas.openxmlformats.org/spreadsheetml/2006/main" count="4374" uniqueCount="3427">
  <si>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</si>
  <si>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</si>
  <si>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</si>
  <si>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</si>
  <si>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</si>
  <si>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</si>
  <si>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</si>
  <si>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</si>
  <si>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</si>
  <si>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</si>
  <si>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</si>
  <si>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</si>
  <si>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</si>
  <si>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</si>
  <si>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</si>
  <si>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</si>
  <si>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</si>
  <si>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</si>
  <si>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</si>
  <si>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</si>
  <si>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</si>
  <si>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</si>
  <si>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</si>
  <si>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</si>
  <si>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</si>
  <si>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</si>
  <si>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</si>
  <si>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</si>
  <si>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</si>
  <si>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</si>
  <si>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</si>
  <si>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ZAGREBAČKO KAZALIŠTE LUTAKA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</si>
  <si>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</si>
  <si>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</si>
  <si>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</si>
  <si>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</si>
  <si>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</si>
  <si>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</si>
  <si>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</si>
  <si>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</si>
  <si>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</si>
  <si>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</si>
  <si>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</si>
  <si>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</si>
  <si>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</si>
  <si>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</si>
  <si>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</si>
  <si>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</si>
  <si>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</si>
  <si>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24891 - ZAGREBAČKO KAZALIŠTE LUTAKA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</si>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</sst>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2463571.35</v>
      </c>
      <c r="D2" s="6">
        <f>'PR-RAS'!E6</f>
        <v>2856092.35</v>
      </c>
      <c r="E2" s="6">
        <v>0</v>
      </c>
      <c r="F2" s="6">
        <v>0</v>
      </c>
      <c r="G2" s="7">
        <f t="shared" ref="G2:G65" si="0">(B2/1000)*(C2*1+D2*2)</f>
        <v>8175.7560500000009</v>
      </c>
      <c r="H2" s="7">
        <f t="shared" ref="H2:H65"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414.77</v>
      </c>
      <c r="D46" s="1">
        <f>'PR-RAS'!E50</f>
        <v>0</v>
      </c>
      <c r="E46" s="1">
        <v>0</v>
      </c>
      <c r="F46" s="1">
        <v>0</v>
      </c>
      <c r="G46" s="2">
        <f t="shared" si="0"/>
        <v>18.664649999999998</v>
      </c>
      <c r="H46" s="2">
        <f t="shared" si="1"/>
        <v>0.23000000000001819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414.77</v>
      </c>
      <c r="D70" s="1">
        <f>'PR-RAS'!E74</f>
        <v>0</v>
      </c>
      <c r="E70" s="1">
        <v>0</v>
      </c>
      <c r="F70" s="1">
        <v>0</v>
      </c>
      <c r="G70" s="2">
        <f t="shared" si="2"/>
        <v>28.619130000000002</v>
      </c>
      <c r="H70" s="2">
        <f t="shared" si="3"/>
        <v>0.23000000000001819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414.77</v>
      </c>
      <c r="D71" s="1">
        <f>'PR-RAS'!E75</f>
        <v>0</v>
      </c>
      <c r="E71" s="1">
        <v>0</v>
      </c>
      <c r="F71" s="1">
        <v>0</v>
      </c>
      <c r="G71" s="2">
        <f t="shared" si="2"/>
        <v>29.033900000000003</v>
      </c>
      <c r="H71" s="2">
        <f t="shared" si="3"/>
        <v>0.23000000000001819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v>
      </c>
      <c r="D78" s="1">
        <f>'PR-RAS'!E82</f>
        <v>2.89</v>
      </c>
      <c r="E78" s="1">
        <v>0</v>
      </c>
      <c r="F78" s="1">
        <v>0</v>
      </c>
      <c r="G78" s="2">
        <f t="shared" si="2"/>
        <v>0.59751999999999994</v>
      </c>
      <c r="H78" s="2">
        <f t="shared" si="3"/>
        <v>0.12999999999999989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1.97</v>
      </c>
      <c r="D79" s="1">
        <f>'PR-RAS'!E83</f>
        <v>2.89</v>
      </c>
      <c r="E79" s="1">
        <v>0</v>
      </c>
      <c r="F79" s="1">
        <v>0</v>
      </c>
      <c r="G79" s="2">
        <f t="shared" si="2"/>
        <v>0.60450000000000004</v>
      </c>
      <c r="H79" s="2">
        <f t="shared" si="3"/>
        <v>0.1399999999999999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1.95</v>
      </c>
      <c r="D81" s="1">
        <f>'PR-RAS'!E85</f>
        <v>2.89</v>
      </c>
      <c r="E81" s="1">
        <v>0</v>
      </c>
      <c r="F81" s="1">
        <v>0</v>
      </c>
      <c r="G81" s="2">
        <f t="shared" si="2"/>
        <v>0.61840000000000006</v>
      </c>
      <c r="H81" s="2">
        <f t="shared" si="3"/>
        <v>0.15999999999999992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0.02</v>
      </c>
      <c r="D83" s="1">
        <f>'PR-RAS'!E87</f>
        <v>0</v>
      </c>
      <c r="E83" s="1">
        <v>0</v>
      </c>
      <c r="F83" s="1">
        <v>0</v>
      </c>
      <c r="G83" s="2">
        <f t="shared" si="2"/>
        <v>1.6400000000000002E-3</v>
      </c>
      <c r="H83" s="2">
        <f t="shared" si="3"/>
        <v>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0.01</v>
      </c>
      <c r="D94" s="1">
        <f>'PR-RAS'!E98</f>
        <v>0</v>
      </c>
      <c r="E94" s="1">
        <v>0</v>
      </c>
      <c r="F94" s="1">
        <v>0</v>
      </c>
      <c r="G94" s="2">
        <f t="shared" si="2"/>
        <v>9.3000000000000005E-4</v>
      </c>
      <c r="H94" s="2">
        <f t="shared" si="3"/>
        <v>0.01</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0.01</v>
      </c>
      <c r="D96" s="1">
        <f>'PR-RAS'!E100</f>
        <v>0</v>
      </c>
      <c r="E96" s="1">
        <v>0</v>
      </c>
      <c r="F96" s="1">
        <v>0</v>
      </c>
      <c r="G96" s="2">
        <f t="shared" si="2"/>
        <v>9.5E-4</v>
      </c>
      <c r="H96" s="2">
        <f t="shared" si="3"/>
        <v>0.01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289424.28999999998</v>
      </c>
      <c r="D102" s="1">
        <f>'PR-RAS'!E106</f>
        <v>336010.56</v>
      </c>
      <c r="E102" s="1">
        <v>0</v>
      </c>
      <c r="F102" s="1">
        <v>0</v>
      </c>
      <c r="G102" s="2">
        <f t="shared" si="2"/>
        <v>97105.986409999998</v>
      </c>
      <c r="H102" s="2">
        <f t="shared" si="3"/>
        <v>0.72999999998137355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289424.28999999998</v>
      </c>
      <c r="D108" s="1">
        <f>'PR-RAS'!E112</f>
        <v>336010.56</v>
      </c>
      <c r="E108" s="1">
        <v>0</v>
      </c>
      <c r="F108" s="1">
        <v>0</v>
      </c>
      <c r="G108" s="2">
        <f t="shared" si="2"/>
        <v>102874.65886999998</v>
      </c>
      <c r="H108" s="2">
        <f t="shared" si="3"/>
        <v>0.72999999998137355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289424.28999999998</v>
      </c>
      <c r="D113" s="1">
        <f>'PR-RAS'!E117</f>
        <v>336010.56</v>
      </c>
      <c r="E113" s="1">
        <v>0</v>
      </c>
      <c r="F113" s="1">
        <v>0</v>
      </c>
      <c r="G113" s="2">
        <f t="shared" si="2"/>
        <v>107681.88591999999</v>
      </c>
      <c r="H113" s="2">
        <f t="shared" si="3"/>
        <v>0.72999999998137355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18216.04</v>
      </c>
      <c r="D120" s="1">
        <f>'PR-RAS'!E124</f>
        <v>32723</v>
      </c>
      <c r="E120" s="1">
        <v>0</v>
      </c>
      <c r="F120" s="1">
        <v>0</v>
      </c>
      <c r="G120" s="2">
        <f t="shared" si="2"/>
        <v>9955.7827600000001</v>
      </c>
      <c r="H120" s="2">
        <f t="shared" si="3"/>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18216.04</v>
      </c>
      <c r="D121" s="1">
        <f>'PR-RAS'!E125</f>
        <v>32723</v>
      </c>
      <c r="E121" s="1">
        <v>0</v>
      </c>
      <c r="F121" s="1">
        <v>0</v>
      </c>
      <c r="G121" s="2">
        <f t="shared" si="2"/>
        <v>10039.444800000001</v>
      </c>
      <c r="H121" s="2">
        <f t="shared" si="3"/>
        <v>4.0000000000873115E-2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2000</v>
      </c>
      <c r="D122" s="1">
        <f>'PR-RAS'!E126</f>
        <v>0</v>
      </c>
      <c r="E122" s="1">
        <v>0</v>
      </c>
      <c r="F122" s="1">
        <v>0</v>
      </c>
      <c r="G122" s="2">
        <f t="shared" si="2"/>
        <v>242</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16216.04</v>
      </c>
      <c r="D123" s="1">
        <f>'PR-RAS'!E127</f>
        <v>32723</v>
      </c>
      <c r="E123" s="1">
        <v>0</v>
      </c>
      <c r="F123" s="1">
        <v>0</v>
      </c>
      <c r="G123" s="2">
        <f t="shared" si="2"/>
        <v>9962.7688800000014</v>
      </c>
      <c r="H123" s="2">
        <f t="shared" si="3"/>
        <v>4.0000000000873115E-2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2151413.7200000002</v>
      </c>
      <c r="D129" s="1">
        <f>'PR-RAS'!E133</f>
        <v>2487355.9</v>
      </c>
      <c r="E129" s="1">
        <v>0</v>
      </c>
      <c r="F129" s="1">
        <v>0</v>
      </c>
      <c r="G129" s="2">
        <f t="shared" si="2"/>
        <v>912144.06655999995</v>
      </c>
      <c r="H129" s="2">
        <f t="shared" si="3"/>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2151413.7200000002</v>
      </c>
      <c r="D130" s="1">
        <f>'PR-RAS'!E134</f>
        <v>2487355.9</v>
      </c>
      <c r="E130" s="1">
        <v>0</v>
      </c>
      <c r="F130" s="1">
        <v>0</v>
      </c>
      <c r="G130" s="2">
        <f t="shared" ref="G130:G193" si="4">(B130/1000)*(C130*1+D130*2)</f>
        <v>919270.19207999995</v>
      </c>
      <c r="H130" s="2">
        <f t="shared" ref="H130:H193" si="5">ABS(C130-ROUND(C130,0))+ABS(D130-ROUND(D130,0))</f>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2139546.37</v>
      </c>
      <c r="D131" s="1">
        <f>'PR-RAS'!E135</f>
        <v>2483355.9</v>
      </c>
      <c r="E131" s="1">
        <v>0</v>
      </c>
      <c r="F131" s="1">
        <v>0</v>
      </c>
      <c r="G131" s="2">
        <f t="shared" si="4"/>
        <v>923813.56209999998</v>
      </c>
      <c r="H131" s="2">
        <f t="shared" si="5"/>
        <v>0.47000000020489097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11867.35</v>
      </c>
      <c r="D132" s="1">
        <f>'PR-RAS'!E136</f>
        <v>4000</v>
      </c>
      <c r="E132" s="1">
        <v>0</v>
      </c>
      <c r="F132" s="1">
        <v>0</v>
      </c>
      <c r="G132" s="2">
        <f t="shared" si="4"/>
        <v>2602.6228499999997</v>
      </c>
      <c r="H132" s="2">
        <f t="shared" si="5"/>
        <v>0.3500000000003638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4100.55</v>
      </c>
      <c r="D135" s="1">
        <f>'PR-RAS'!E139</f>
        <v>0</v>
      </c>
      <c r="E135" s="1">
        <v>0</v>
      </c>
      <c r="F135" s="1">
        <v>0</v>
      </c>
      <c r="G135" s="2">
        <f t="shared" si="4"/>
        <v>549.47370000000001</v>
      </c>
      <c r="H135" s="2">
        <f t="shared" si="5"/>
        <v>0.4499999999998181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4100.55</v>
      </c>
      <c r="D146" s="1">
        <f>'PR-RAS'!E150</f>
        <v>0</v>
      </c>
      <c r="E146" s="1">
        <v>0</v>
      </c>
      <c r="F146" s="1">
        <v>0</v>
      </c>
      <c r="G146" s="2">
        <f t="shared" si="4"/>
        <v>594.57974999999999</v>
      </c>
      <c r="H146" s="2">
        <f t="shared" si="5"/>
        <v>0.4499999999998181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2412249.14</v>
      </c>
      <c r="D147" s="1">
        <f>'PR-RAS'!E151</f>
        <v>2804448.12</v>
      </c>
      <c r="E147" s="1">
        <v>0</v>
      </c>
      <c r="F147" s="1">
        <v>0</v>
      </c>
      <c r="G147" s="2">
        <f t="shared" si="4"/>
        <v>1171087.22548</v>
      </c>
      <c r="H147" s="2">
        <f t="shared" si="5"/>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1950837.33</v>
      </c>
      <c r="D148" s="1">
        <f>'PR-RAS'!E152</f>
        <v>2305584.25</v>
      </c>
      <c r="E148" s="1">
        <v>0</v>
      </c>
      <c r="F148" s="1">
        <v>0</v>
      </c>
      <c r="G148" s="2">
        <f t="shared" si="4"/>
        <v>964614.85700999992</v>
      </c>
      <c r="H148" s="2">
        <f t="shared" si="5"/>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1588202.17</v>
      </c>
      <c r="D149" s="1">
        <f>'PR-RAS'!E153</f>
        <v>1858937.29</v>
      </c>
      <c r="E149" s="1">
        <v>0</v>
      </c>
      <c r="F149" s="1">
        <v>0</v>
      </c>
      <c r="G149" s="2">
        <f t="shared" si="4"/>
        <v>785299.35899999994</v>
      </c>
      <c r="H149" s="2">
        <f t="shared" si="5"/>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1588202.17</v>
      </c>
      <c r="D150" s="1">
        <f>'PR-RAS'!E154</f>
        <v>1858937.29</v>
      </c>
      <c r="E150" s="1">
        <v>0</v>
      </c>
      <c r="F150" s="1">
        <v>0</v>
      </c>
      <c r="G150" s="2">
        <f t="shared" si="4"/>
        <v>790605.43574999995</v>
      </c>
      <c r="H150" s="2">
        <f t="shared" si="5"/>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113899.77</v>
      </c>
      <c r="D154" s="1">
        <f>'PR-RAS'!E158</f>
        <v>152790.09</v>
      </c>
      <c r="E154" s="1">
        <v>0</v>
      </c>
      <c r="F154" s="1">
        <v>0</v>
      </c>
      <c r="G154" s="2">
        <f t="shared" si="4"/>
        <v>64180.432350000003</v>
      </c>
      <c r="H154" s="2">
        <f t="shared" si="5"/>
        <v>0.319999999992433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248735.39</v>
      </c>
      <c r="D155" s="1">
        <f>'PR-RAS'!E159</f>
        <v>293856.87</v>
      </c>
      <c r="E155" s="1">
        <v>0</v>
      </c>
      <c r="F155" s="1">
        <v>0</v>
      </c>
      <c r="G155" s="2">
        <f t="shared" si="4"/>
        <v>128813.16602</v>
      </c>
      <c r="H155" s="2">
        <f t="shared" si="5"/>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248735.39</v>
      </c>
      <c r="D157" s="1">
        <f>'PR-RAS'!E161</f>
        <v>293856.87</v>
      </c>
      <c r="E157" s="1">
        <v>0</v>
      </c>
      <c r="F157" s="1">
        <v>0</v>
      </c>
      <c r="G157" s="2">
        <f t="shared" si="4"/>
        <v>130486.06428000001</v>
      </c>
      <c r="H157" s="2">
        <f t="shared" si="5"/>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459125.12</v>
      </c>
      <c r="D159" s="1">
        <f>'PR-RAS'!E163</f>
        <v>496162.79000000004</v>
      </c>
      <c r="E159" s="1">
        <v>0</v>
      </c>
      <c r="F159" s="1">
        <v>0</v>
      </c>
      <c r="G159" s="2">
        <f t="shared" si="4"/>
        <v>229329.21060000002</v>
      </c>
      <c r="H159" s="2">
        <f t="shared" si="5"/>
        <v>0.32999999995809048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41580.859999999993</v>
      </c>
      <c r="D160" s="1">
        <f>'PR-RAS'!E164</f>
        <v>46157.240000000005</v>
      </c>
      <c r="E160" s="1">
        <v>0</v>
      </c>
      <c r="F160" s="1">
        <v>0</v>
      </c>
      <c r="G160" s="2">
        <f t="shared" si="4"/>
        <v>21289.359059999999</v>
      </c>
      <c r="H160" s="2">
        <f t="shared" si="5"/>
        <v>0.38000000001193257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6334.59</v>
      </c>
      <c r="D161" s="1">
        <f>'PR-RAS'!E165</f>
        <v>9940.8700000000008</v>
      </c>
      <c r="E161" s="1">
        <v>0</v>
      </c>
      <c r="F161" s="1">
        <v>0</v>
      </c>
      <c r="G161" s="2">
        <f t="shared" si="4"/>
        <v>4194.6128000000008</v>
      </c>
      <c r="H161" s="2">
        <f t="shared" si="5"/>
        <v>0.53999999999905413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31627.8</v>
      </c>
      <c r="D162" s="1">
        <f>'PR-RAS'!E166</f>
        <v>33316.370000000003</v>
      </c>
      <c r="E162" s="1">
        <v>0</v>
      </c>
      <c r="F162" s="1">
        <v>0</v>
      </c>
      <c r="G162" s="2">
        <f t="shared" si="4"/>
        <v>15819.946940000002</v>
      </c>
      <c r="H162" s="2">
        <f t="shared" si="5"/>
        <v>0.57000000000334694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3501.27</v>
      </c>
      <c r="D163" s="1">
        <f>'PR-RAS'!E167</f>
        <v>2900</v>
      </c>
      <c r="E163" s="1">
        <v>0</v>
      </c>
      <c r="F163" s="1">
        <v>0</v>
      </c>
      <c r="G163" s="2">
        <f t="shared" si="4"/>
        <v>1506.80574</v>
      </c>
      <c r="H163" s="2">
        <f t="shared" si="5"/>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117.2</v>
      </c>
      <c r="D164" s="1">
        <f>'PR-RAS'!E168</f>
        <v>0</v>
      </c>
      <c r="E164" s="1">
        <v>0</v>
      </c>
      <c r="F164" s="1">
        <v>0</v>
      </c>
      <c r="G164" s="2">
        <f t="shared" si="4"/>
        <v>19.1036</v>
      </c>
      <c r="H164" s="2">
        <f t="shared" si="5"/>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80627.8</v>
      </c>
      <c r="D165" s="1">
        <f>'PR-RAS'!E169</f>
        <v>103264.41999999998</v>
      </c>
      <c r="E165" s="1">
        <v>0</v>
      </c>
      <c r="F165" s="1">
        <v>0</v>
      </c>
      <c r="G165" s="2">
        <f t="shared" si="4"/>
        <v>47093.688959999992</v>
      </c>
      <c r="H165" s="2">
        <f t="shared" si="5"/>
        <v>0.61999999998079147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8771.94</v>
      </c>
      <c r="D166" s="1">
        <f>'PR-RAS'!E170</f>
        <v>8304.1200000000008</v>
      </c>
      <c r="E166" s="1">
        <v>0</v>
      </c>
      <c r="F166" s="1">
        <v>0</v>
      </c>
      <c r="G166" s="2">
        <f t="shared" si="4"/>
        <v>4187.7296999999999</v>
      </c>
      <c r="H166" s="2">
        <f t="shared" si="5"/>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30390.32</v>
      </c>
      <c r="D167" s="1">
        <f>'PR-RAS'!E171</f>
        <v>45217.09</v>
      </c>
      <c r="E167" s="1">
        <v>0</v>
      </c>
      <c r="F167" s="1">
        <v>0</v>
      </c>
      <c r="G167" s="2">
        <f t="shared" si="4"/>
        <v>20056.867000000002</v>
      </c>
      <c r="H167" s="2">
        <f t="shared" si="5"/>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39137.43</v>
      </c>
      <c r="D168" s="1">
        <f>'PR-RAS'!E172</f>
        <v>43729.31</v>
      </c>
      <c r="E168" s="1">
        <v>0</v>
      </c>
      <c r="F168" s="1">
        <v>0</v>
      </c>
      <c r="G168" s="2">
        <f t="shared" si="4"/>
        <v>21141.540349999999</v>
      </c>
      <c r="H168" s="2">
        <f t="shared" si="5"/>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937.7</v>
      </c>
      <c r="D169" s="1">
        <f>'PR-RAS'!E173</f>
        <v>3795.62</v>
      </c>
      <c r="E169" s="1">
        <v>0</v>
      </c>
      <c r="F169" s="1">
        <v>0</v>
      </c>
      <c r="G169" s="2">
        <f t="shared" si="4"/>
        <v>1432.8619200000003</v>
      </c>
      <c r="H169" s="2">
        <f t="shared" si="5"/>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1390.41</v>
      </c>
      <c r="D170" s="1">
        <f>'PR-RAS'!E174</f>
        <v>2218.2800000000002</v>
      </c>
      <c r="E170" s="1">
        <v>0</v>
      </c>
      <c r="F170" s="1">
        <v>0</v>
      </c>
      <c r="G170" s="2">
        <f t="shared" si="4"/>
        <v>984.7579300000001</v>
      </c>
      <c r="H170" s="2">
        <f t="shared" si="5"/>
        <v>0.69000000000028194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307017.19</v>
      </c>
      <c r="D173" s="1">
        <f>'PR-RAS'!E177</f>
        <v>307206.56000000006</v>
      </c>
      <c r="E173" s="1">
        <v>0</v>
      </c>
      <c r="F173" s="1">
        <v>0</v>
      </c>
      <c r="G173" s="2">
        <f t="shared" si="4"/>
        <v>158486.01332</v>
      </c>
      <c r="H173" s="2">
        <f t="shared" si="5"/>
        <v>0.62999999994644895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49740.51</v>
      </c>
      <c r="D174" s="1">
        <f>'PR-RAS'!E178</f>
        <v>62989.86</v>
      </c>
      <c r="E174" s="1">
        <v>0</v>
      </c>
      <c r="F174" s="1">
        <v>0</v>
      </c>
      <c r="G174" s="2">
        <f t="shared" si="4"/>
        <v>30399.59979</v>
      </c>
      <c r="H174" s="2">
        <f t="shared" si="5"/>
        <v>0.62999999999738066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72508.5</v>
      </c>
      <c r="D175" s="1">
        <f>'PR-RAS'!E179</f>
        <v>31204.78</v>
      </c>
      <c r="E175" s="1">
        <v>0</v>
      </c>
      <c r="F175" s="1">
        <v>0</v>
      </c>
      <c r="G175" s="2">
        <f t="shared" si="4"/>
        <v>23475.742439999998</v>
      </c>
      <c r="H175" s="2">
        <f t="shared" si="5"/>
        <v>0.72000000000116415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32341.25</v>
      </c>
      <c r="D176" s="1">
        <f>'PR-RAS'!E180</f>
        <v>33910</v>
      </c>
      <c r="E176" s="1">
        <v>0</v>
      </c>
      <c r="F176" s="1">
        <v>0</v>
      </c>
      <c r="G176" s="2">
        <f t="shared" si="4"/>
        <v>17528.21875</v>
      </c>
      <c r="H176" s="2">
        <f t="shared" si="5"/>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3439.98</v>
      </c>
      <c r="D177" s="1">
        <f>'PR-RAS'!E181</f>
        <v>3611.87</v>
      </c>
      <c r="E177" s="1">
        <v>0</v>
      </c>
      <c r="F177" s="1">
        <v>0</v>
      </c>
      <c r="G177" s="2">
        <f t="shared" si="4"/>
        <v>1876.8147199999999</v>
      </c>
      <c r="H177" s="2">
        <f t="shared" si="5"/>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20545.25</v>
      </c>
      <c r="D179" s="1">
        <f>'PR-RAS'!E183</f>
        <v>31312.5</v>
      </c>
      <c r="E179" s="1">
        <v>0</v>
      </c>
      <c r="F179" s="1">
        <v>0</v>
      </c>
      <c r="G179" s="2">
        <f t="shared" si="4"/>
        <v>14804.3045</v>
      </c>
      <c r="H179" s="2">
        <f t="shared" si="5"/>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92522.95</v>
      </c>
      <c r="D180" s="1">
        <f>'PR-RAS'!E184</f>
        <v>99359.15</v>
      </c>
      <c r="E180" s="1">
        <v>0</v>
      </c>
      <c r="F180" s="1">
        <v>0</v>
      </c>
      <c r="G180" s="2">
        <f t="shared" si="4"/>
        <v>52132.183749999997</v>
      </c>
      <c r="H180" s="2">
        <f t="shared" si="5"/>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4006.74</v>
      </c>
      <c r="D181" s="1">
        <f>'PR-RAS'!E185</f>
        <v>3656.59</v>
      </c>
      <c r="E181" s="1">
        <v>0</v>
      </c>
      <c r="F181" s="1">
        <v>0</v>
      </c>
      <c r="G181" s="2">
        <f t="shared" si="4"/>
        <v>2037.5855999999999</v>
      </c>
      <c r="H181" s="2">
        <f t="shared" si="5"/>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31912.01</v>
      </c>
      <c r="D182" s="1">
        <f>'PR-RAS'!E186</f>
        <v>41161.81</v>
      </c>
      <c r="E182" s="1">
        <v>0</v>
      </c>
      <c r="F182" s="1">
        <v>0</v>
      </c>
      <c r="G182" s="2">
        <f t="shared" si="4"/>
        <v>20676.649029999997</v>
      </c>
      <c r="H182" s="2">
        <f t="shared" si="5"/>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29899.27</v>
      </c>
      <c r="D184" s="1">
        <f>'PR-RAS'!E188</f>
        <v>39534.57</v>
      </c>
      <c r="E184" s="1">
        <v>0</v>
      </c>
      <c r="F184" s="1">
        <v>0</v>
      </c>
      <c r="G184" s="2">
        <f t="shared" si="4"/>
        <v>19941.21903</v>
      </c>
      <c r="H184" s="2">
        <f t="shared" si="5"/>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2282.7199999999998</v>
      </c>
      <c r="D185" s="1">
        <f>'PR-RAS'!E189</f>
        <v>4046.02</v>
      </c>
      <c r="E185" s="1">
        <v>0</v>
      </c>
      <c r="F185" s="1">
        <v>0</v>
      </c>
      <c r="G185" s="2">
        <f t="shared" si="4"/>
        <v>1908.9558400000001</v>
      </c>
      <c r="H185" s="2">
        <f t="shared" si="5"/>
        <v>0.3000000000001819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12812.55</v>
      </c>
      <c r="D186" s="1">
        <f>'PR-RAS'!E190</f>
        <v>12590.79</v>
      </c>
      <c r="E186" s="1">
        <v>0</v>
      </c>
      <c r="F186" s="1">
        <v>0</v>
      </c>
      <c r="G186" s="2">
        <f t="shared" si="4"/>
        <v>7028.9140500000012</v>
      </c>
      <c r="H186" s="2">
        <f t="shared" si="5"/>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12086.48</v>
      </c>
      <c r="D187" s="1">
        <f>'PR-RAS'!E191</f>
        <v>19294.22</v>
      </c>
      <c r="E187" s="1">
        <v>0</v>
      </c>
      <c r="F187" s="1">
        <v>0</v>
      </c>
      <c r="G187" s="2">
        <f t="shared" si="4"/>
        <v>9425.5351200000005</v>
      </c>
      <c r="H187" s="2">
        <f t="shared" si="5"/>
        <v>0.7000000000007276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953.91</v>
      </c>
      <c r="D188" s="1">
        <f>'PR-RAS'!E192</f>
        <v>1023.3</v>
      </c>
      <c r="E188" s="1">
        <v>0</v>
      </c>
      <c r="F188" s="1">
        <v>0</v>
      </c>
      <c r="G188" s="2">
        <f t="shared" si="4"/>
        <v>561.09537</v>
      </c>
      <c r="H188" s="2">
        <f t="shared" si="5"/>
        <v>0.38999999999998636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1763.61</v>
      </c>
      <c r="D189" s="1">
        <f>'PR-RAS'!E193</f>
        <v>2565.92</v>
      </c>
      <c r="E189" s="1">
        <v>0</v>
      </c>
      <c r="F189" s="1">
        <v>0</v>
      </c>
      <c r="G189" s="2">
        <f t="shared" si="4"/>
        <v>1296.3445999999999</v>
      </c>
      <c r="H189" s="2">
        <f t="shared" si="5"/>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14.32</v>
      </c>
      <c r="E191" s="1">
        <v>0</v>
      </c>
      <c r="F191" s="1">
        <v>0</v>
      </c>
      <c r="G191" s="2">
        <f t="shared" si="4"/>
        <v>5.4416000000000002</v>
      </c>
      <c r="H191" s="2">
        <f t="shared" si="5"/>
        <v>0.32000000000000028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1871.9199999999998</v>
      </c>
      <c r="D192" s="1">
        <f>'PR-RAS'!E196</f>
        <v>2701.08</v>
      </c>
      <c r="E192" s="1">
        <v>0</v>
      </c>
      <c r="F192" s="1">
        <v>0</v>
      </c>
      <c r="G192" s="2">
        <f t="shared" si="4"/>
        <v>1389.3492799999999</v>
      </c>
      <c r="H192" s="2">
        <f t="shared" si="5"/>
        <v>0.16000000000008185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1871.9199999999998</v>
      </c>
      <c r="D206" s="1">
        <f>'PR-RAS'!E210</f>
        <v>2701.08</v>
      </c>
      <c r="E206" s="1">
        <v>0</v>
      </c>
      <c r="F206" s="1">
        <v>0</v>
      </c>
      <c r="G206" s="2">
        <f t="shared" si="6"/>
        <v>1491.1863999999998</v>
      </c>
      <c r="H206" s="2">
        <f t="shared" si="7"/>
        <v>0.16000000000008185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1835.6</v>
      </c>
      <c r="D207" s="1">
        <f>'PR-RAS'!E211</f>
        <v>2589.79</v>
      </c>
      <c r="E207" s="1">
        <v>0</v>
      </c>
      <c r="F207" s="1">
        <v>0</v>
      </c>
      <c r="G207" s="2">
        <f t="shared" si="6"/>
        <v>1445.12708</v>
      </c>
      <c r="H207" s="2">
        <f t="shared" si="7"/>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0.06</v>
      </c>
      <c r="D208" s="1">
        <f>'PR-RAS'!E212</f>
        <v>0</v>
      </c>
      <c r="E208" s="1">
        <v>0</v>
      </c>
      <c r="F208" s="1">
        <v>0</v>
      </c>
      <c r="G208" s="2">
        <f t="shared" si="6"/>
        <v>1.2419999999999999E-2</v>
      </c>
      <c r="H208" s="2">
        <f t="shared" si="7"/>
        <v>0.06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36.26</v>
      </c>
      <c r="D209" s="1">
        <f>'PR-RAS'!E213</f>
        <v>111.29</v>
      </c>
      <c r="E209" s="1">
        <v>0</v>
      </c>
      <c r="F209" s="1">
        <v>0</v>
      </c>
      <c r="G209" s="2">
        <f t="shared" si="6"/>
        <v>53.838720000000002</v>
      </c>
      <c r="H209" s="2">
        <f t="shared" si="7"/>
        <v>0.55000000000000426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414.77</v>
      </c>
      <c r="D220" s="1">
        <f>'PR-RAS'!E224</f>
        <v>0</v>
      </c>
      <c r="E220" s="1">
        <v>0</v>
      </c>
      <c r="F220" s="1">
        <v>0</v>
      </c>
      <c r="G220" s="2">
        <f t="shared" si="6"/>
        <v>90.83462999999999</v>
      </c>
      <c r="H220" s="2">
        <f t="shared" si="7"/>
        <v>0.23000000000001819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414.77</v>
      </c>
      <c r="D243" s="1">
        <f>'PR-RAS'!E247</f>
        <v>0</v>
      </c>
      <c r="E243" s="1">
        <v>0</v>
      </c>
      <c r="F243" s="1">
        <v>0</v>
      </c>
      <c r="G243" s="2">
        <f t="shared" si="6"/>
        <v>100.37433999999999</v>
      </c>
      <c r="H243" s="2">
        <f t="shared" si="7"/>
        <v>0.23000000000001819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414.77</v>
      </c>
      <c r="D246" s="1">
        <f>'PR-RAS'!E250</f>
        <v>0</v>
      </c>
      <c r="E246" s="1">
        <v>0</v>
      </c>
      <c r="F246" s="1">
        <v>0</v>
      </c>
      <c r="G246" s="2">
        <f t="shared" si="6"/>
        <v>101.61864999999999</v>
      </c>
      <c r="H246" s="2">
        <f t="shared" si="7"/>
        <v>0.23000000000001819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2412249.14</v>
      </c>
      <c r="D285" s="1">
        <f>'PR-RAS'!E289</f>
        <v>2804448.12</v>
      </c>
      <c r="E285" s="1">
        <v>0</v>
      </c>
      <c r="F285" s="1">
        <v>0</v>
      </c>
      <c r="G285" s="2">
        <f t="shared" si="8"/>
        <v>2278005.28792</v>
      </c>
      <c r="H285" s="2">
        <f t="shared" si="9"/>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51322.209999999963</v>
      </c>
      <c r="D286" s="1">
        <f>'PR-RAS'!E290</f>
        <v>51644.229999999981</v>
      </c>
      <c r="E286" s="1">
        <v>0</v>
      </c>
      <c r="F286" s="1">
        <v>0</v>
      </c>
      <c r="G286" s="2">
        <f t="shared" si="8"/>
        <v>44064.040949999973</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11048.13</v>
      </c>
      <c r="E288" s="1">
        <v>0</v>
      </c>
      <c r="F288" s="1">
        <v>0</v>
      </c>
      <c r="G288" s="2">
        <f t="shared" si="8"/>
        <v>6341.6266199999991</v>
      </c>
      <c r="H288" s="2">
        <f t="shared" si="9"/>
        <v>0.12999999999919964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29027.7</v>
      </c>
      <c r="D289" s="1">
        <f>'PR-RAS'!E293</f>
        <v>0</v>
      </c>
      <c r="E289" s="1">
        <v>0</v>
      </c>
      <c r="F289" s="1">
        <v>0</v>
      </c>
      <c r="G289" s="2">
        <f t="shared" si="8"/>
        <v>8359.9776000000002</v>
      </c>
      <c r="H289" s="2">
        <f t="shared" si="9"/>
        <v>0.2999999999992724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3145.4</v>
      </c>
      <c r="D290" s="1">
        <f>'PR-RAS'!E294</f>
        <v>1148.48</v>
      </c>
      <c r="E290" s="1">
        <v>0</v>
      </c>
      <c r="F290" s="1">
        <v>0</v>
      </c>
      <c r="G290" s="2">
        <f t="shared" si="8"/>
        <v>1572.84204</v>
      </c>
      <c r="H290" s="2">
        <f t="shared" si="9"/>
        <v>0.88000000000010914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312.36</v>
      </c>
      <c r="D291" s="1">
        <f>'PR-RAS'!E295</f>
        <v>512.36</v>
      </c>
      <c r="E291" s="1">
        <v>0</v>
      </c>
      <c r="F291" s="1">
        <v>0</v>
      </c>
      <c r="G291" s="2">
        <f t="shared" si="8"/>
        <v>387.75319999999994</v>
      </c>
      <c r="H291" s="2">
        <f t="shared" si="9"/>
        <v>0.72000000000002728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4004.49</v>
      </c>
      <c r="D345" s="1">
        <f>'PR-RAS'!E350</f>
        <v>13917.54</v>
      </c>
      <c r="E345" s="1">
        <v>0</v>
      </c>
      <c r="F345" s="1">
        <v>0</v>
      </c>
      <c r="G345" s="2">
        <f t="shared" si="10"/>
        <v>10952.81208</v>
      </c>
      <c r="H345" s="2">
        <f t="shared" si="11"/>
        <v>0.94999999999890861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4004.49</v>
      </c>
      <c r="D358" s="1">
        <f>'PR-RAS'!E363</f>
        <v>13917.54</v>
      </c>
      <c r="E358" s="1">
        <v>0</v>
      </c>
      <c r="F358" s="1">
        <v>0</v>
      </c>
      <c r="G358" s="2">
        <f t="shared" si="10"/>
        <v>11366.726489999999</v>
      </c>
      <c r="H358" s="2">
        <f t="shared" si="11"/>
        <v>0.94999999999890861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4004.49</v>
      </c>
      <c r="D364" s="1">
        <f>'PR-RAS'!E369</f>
        <v>13917.54</v>
      </c>
      <c r="E364" s="1">
        <v>0</v>
      </c>
      <c r="F364" s="1">
        <v>0</v>
      </c>
      <c r="G364" s="2">
        <f t="shared" si="10"/>
        <v>11557.76391</v>
      </c>
      <c r="H364" s="2">
        <f t="shared" si="11"/>
        <v>0.94999999999890861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3177.2</v>
      </c>
      <c r="D365" s="1">
        <f>'PR-RAS'!E370</f>
        <v>6293.65</v>
      </c>
      <c r="E365" s="1">
        <v>0</v>
      </c>
      <c r="F365" s="1">
        <v>0</v>
      </c>
      <c r="G365" s="2">
        <f t="shared" si="10"/>
        <v>5738.2780000000002</v>
      </c>
      <c r="H365" s="2">
        <f t="shared" si="11"/>
        <v>0.5500000000001819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626.01</v>
      </c>
      <c r="E366" s="1">
        <v>0</v>
      </c>
      <c r="F366" s="1">
        <v>0</v>
      </c>
      <c r="G366" s="2">
        <f t="shared" si="10"/>
        <v>456.9873</v>
      </c>
      <c r="H366" s="2">
        <f t="shared" si="11"/>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827.29</v>
      </c>
      <c r="D371" s="1">
        <f>'PR-RAS'!E376</f>
        <v>6997.88</v>
      </c>
      <c r="E371" s="1">
        <v>0</v>
      </c>
      <c r="F371" s="1">
        <v>0</v>
      </c>
      <c r="G371" s="2">
        <f t="shared" si="10"/>
        <v>5484.5284999999994</v>
      </c>
      <c r="H371" s="2">
        <f t="shared" si="11"/>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4004.49</v>
      </c>
      <c r="D403" s="1">
        <f>'PR-RAS'!E408</f>
        <v>13917.54</v>
      </c>
      <c r="E403" s="1">
        <v>0</v>
      </c>
      <c r="F403" s="1">
        <v>0</v>
      </c>
      <c r="G403" s="2">
        <f t="shared" si="12"/>
        <v>12799.507140000002</v>
      </c>
      <c r="H403" s="2">
        <f t="shared" si="13"/>
        <v>0.94999999999890861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7241.89</v>
      </c>
      <c r="D405" s="1">
        <f>'PR-RAS'!E410</f>
        <v>0</v>
      </c>
      <c r="E405" s="1">
        <v>0</v>
      </c>
      <c r="F405" s="1">
        <v>0</v>
      </c>
      <c r="G405" s="2">
        <f t="shared" si="12"/>
        <v>2925.7235600000004</v>
      </c>
      <c r="H405" s="2">
        <f t="shared" si="13"/>
        <v>0.10999999999967258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2463571.35</v>
      </c>
      <c r="D407" s="1">
        <f>'PR-RAS'!E412</f>
        <v>2856092.35</v>
      </c>
      <c r="E407" s="1">
        <v>0</v>
      </c>
      <c r="F407" s="1">
        <v>0</v>
      </c>
      <c r="G407" s="2">
        <f t="shared" si="12"/>
        <v>3319356.9563000007</v>
      </c>
      <c r="H407" s="2">
        <f t="shared" si="13"/>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2416253.6300000004</v>
      </c>
      <c r="D408" s="1">
        <f>'PR-RAS'!E413</f>
        <v>2818365.66</v>
      </c>
      <c r="E408" s="1">
        <v>0</v>
      </c>
      <c r="F408" s="1">
        <v>0</v>
      </c>
      <c r="G408" s="2">
        <f t="shared" si="12"/>
        <v>3277564.8746500001</v>
      </c>
      <c r="H408" s="2">
        <f t="shared" si="13"/>
        <v>0.70999999949708581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47317.719999999739</v>
      </c>
      <c r="D409" s="1">
        <f>'PR-RAS'!E414</f>
        <v>37726.689999999944</v>
      </c>
      <c r="E409" s="1">
        <v>0</v>
      </c>
      <c r="F409" s="1">
        <v>0</v>
      </c>
      <c r="G409" s="2">
        <f t="shared" si="12"/>
        <v>50090.608799999842</v>
      </c>
      <c r="H409" s="2">
        <f t="shared" si="13"/>
        <v>0.59000000031664968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11048.13</v>
      </c>
      <c r="E411" s="1">
        <v>0</v>
      </c>
      <c r="F411" s="1">
        <v>0</v>
      </c>
      <c r="G411" s="2">
        <f t="shared" si="12"/>
        <v>9059.4665999999979</v>
      </c>
      <c r="H411" s="2">
        <f t="shared" si="13"/>
        <v>0.12999999999919964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36269.590000000004</v>
      </c>
      <c r="D412" s="1">
        <f>'PR-RAS'!E417</f>
        <v>0</v>
      </c>
      <c r="E412" s="1">
        <v>0</v>
      </c>
      <c r="F412" s="1">
        <v>0</v>
      </c>
      <c r="G412" s="2">
        <f t="shared" si="12"/>
        <v>14906.80149</v>
      </c>
      <c r="H412" s="2">
        <f t="shared" si="13"/>
        <v>0.4099999999962165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3145.4</v>
      </c>
      <c r="D413" s="1">
        <f>'PR-RAS'!E418</f>
        <v>1148.48</v>
      </c>
      <c r="E413" s="1">
        <v>0</v>
      </c>
      <c r="F413" s="1">
        <v>0</v>
      </c>
      <c r="G413" s="2">
        <f t="shared" si="12"/>
        <v>2242.2523200000001</v>
      </c>
      <c r="H413" s="2">
        <f t="shared" si="13"/>
        <v>0.88000000000010914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2463571.35</v>
      </c>
      <c r="D633" s="1">
        <f>'PR-RAS'!E639</f>
        <v>2856092.35</v>
      </c>
      <c r="E633" s="1">
        <v>0</v>
      </c>
      <c r="F633" s="1">
        <v>0</v>
      </c>
      <c r="G633" s="2">
        <f t="shared" si="18"/>
        <v>5167077.8236000007</v>
      </c>
      <c r="H633" s="2">
        <f t="shared" si="19"/>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2416253.6300000004</v>
      </c>
      <c r="D634" s="1">
        <f>'PR-RAS'!E640</f>
        <v>2818365.66</v>
      </c>
      <c r="E634" s="1">
        <v>0</v>
      </c>
      <c r="F634" s="1">
        <v>0</v>
      </c>
      <c r="G634" s="2">
        <f t="shared" si="18"/>
        <v>5097539.4733500006</v>
      </c>
      <c r="H634" s="2">
        <f t="shared" si="19"/>
        <v>0.70999999949708581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47317.719999999739</v>
      </c>
      <c r="D635" s="1">
        <f>'PR-RAS'!E641</f>
        <v>37726.689999999944</v>
      </c>
      <c r="E635" s="1">
        <v>0</v>
      </c>
      <c r="F635" s="1">
        <v>0</v>
      </c>
      <c r="G635" s="2">
        <f t="shared" si="18"/>
        <v>77836.877399999765</v>
      </c>
      <c r="H635" s="2">
        <f t="shared" si="19"/>
        <v>0.59000000031664968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11048.13</v>
      </c>
      <c r="E637" s="1">
        <v>0</v>
      </c>
      <c r="F637" s="1">
        <v>0</v>
      </c>
      <c r="G637" s="2">
        <f t="shared" si="18"/>
        <v>14053.22136</v>
      </c>
      <c r="H637" s="2">
        <f t="shared" si="19"/>
        <v>0.12999999999919964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36269.590000000004</v>
      </c>
      <c r="D638" s="1">
        <f>'PR-RAS'!E644</f>
        <v>0</v>
      </c>
      <c r="E638" s="1">
        <v>0</v>
      </c>
      <c r="F638" s="1">
        <v>0</v>
      </c>
      <c r="G638" s="2">
        <f t="shared" si="18"/>
        <v>23103.728830000004</v>
      </c>
      <c r="H638" s="2">
        <f t="shared" si="19"/>
        <v>0.4099999999962165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11048.129999999735</v>
      </c>
      <c r="D639" s="1">
        <f>'PR-RAS'!E645</f>
        <v>48774.819999999942</v>
      </c>
      <c r="E639" s="1">
        <v>0</v>
      </c>
      <c r="F639" s="1">
        <v>0</v>
      </c>
      <c r="G639" s="2">
        <f t="shared" si="18"/>
        <v>69285.377259999746</v>
      </c>
      <c r="H639" s="2">
        <f t="shared" si="19"/>
        <v>0.30999999979394488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155465.66</v>
      </c>
      <c r="D642" s="1">
        <f>'PR-RAS'!E649</f>
        <v>203970.67</v>
      </c>
      <c r="E642" s="1">
        <v>0</v>
      </c>
      <c r="F642" s="1">
        <v>0</v>
      </c>
      <c r="G642" s="2">
        <f t="shared" ref="G642:G705" si="20">(B642/1000)*(C642*1+D642*2)</f>
        <v>361143.88699999999</v>
      </c>
      <c r="H642" s="2">
        <f t="shared" ref="H642:H705" si="21">ABS(C642-ROUND(C642,0))+ABS(D642-ROUND(D642,0))</f>
        <v>0.66999999998370185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2598184.7000000002</v>
      </c>
      <c r="D643" s="1">
        <f>'PR-RAS'!E650</f>
        <v>3011145.02</v>
      </c>
      <c r="E643" s="1">
        <v>0</v>
      </c>
      <c r="F643" s="1">
        <v>0</v>
      </c>
      <c r="G643" s="2">
        <f t="shared" si="20"/>
        <v>5534344.7830800004</v>
      </c>
      <c r="H643" s="2">
        <f t="shared" si="2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2549679.69</v>
      </c>
      <c r="D644" s="1">
        <f>'PR-RAS'!E651</f>
        <v>2933318.61</v>
      </c>
      <c r="E644" s="1">
        <v>0</v>
      </c>
      <c r="F644" s="1">
        <v>0</v>
      </c>
      <c r="G644" s="2">
        <f t="shared" si="20"/>
        <v>5411691.7731300006</v>
      </c>
      <c r="H644" s="2">
        <f t="shared" si="21"/>
        <v>0.70000000018626451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203970.67000000039</v>
      </c>
      <c r="D645" s="1">
        <f>'PR-RAS'!E652</f>
        <v>281797.08000000007</v>
      </c>
      <c r="E645" s="1">
        <v>0</v>
      </c>
      <c r="F645" s="1">
        <v>0</v>
      </c>
      <c r="G645" s="2">
        <f t="shared" si="20"/>
        <v>494311.75052000035</v>
      </c>
      <c r="H645" s="2">
        <f t="shared" si="21"/>
        <v>0.40999999968335032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20"/>
        <v>139.536</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71</v>
      </c>
      <c r="E649" s="1">
        <v>0</v>
      </c>
      <c r="F649" s="1">
        <v>0</v>
      </c>
      <c r="G649" s="2">
        <f t="shared" si="20"/>
        <v>138.024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414.77</v>
      </c>
      <c r="D687" s="1">
        <f>'PR-RAS'!E694</f>
        <v>0</v>
      </c>
      <c r="E687" s="1">
        <v>0</v>
      </c>
      <c r="F687" s="1">
        <v>0</v>
      </c>
      <c r="G687" s="2">
        <f t="shared" si="20"/>
        <v>284.53222</v>
      </c>
      <c r="H687" s="2">
        <f t="shared" si="21"/>
        <v>0.23000000000001819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289424.28999999998</v>
      </c>
      <c r="D703" s="1">
        <f>'PR-RAS'!E710</f>
        <v>336010.56</v>
      </c>
      <c r="E703" s="1">
        <v>0</v>
      </c>
      <c r="F703" s="1">
        <v>0</v>
      </c>
      <c r="G703" s="2">
        <f t="shared" si="20"/>
        <v>674934.67781999987</v>
      </c>
      <c r="H703" s="2">
        <f t="shared" si="21"/>
        <v>0.72999999998137355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5415.39</v>
      </c>
      <c r="D709" s="1">
        <f>'PR-RAS'!E716</f>
        <v>0</v>
      </c>
      <c r="E709" s="1">
        <v>0</v>
      </c>
      <c r="F709" s="1">
        <v>0</v>
      </c>
      <c r="G709" s="2">
        <f t="shared" si="22"/>
        <v>3834.0961200000002</v>
      </c>
      <c r="H709" s="2">
        <f t="shared" si="23"/>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560</v>
      </c>
      <c r="E710" s="1">
        <v>0</v>
      </c>
      <c r="F710" s="1">
        <v>0</v>
      </c>
      <c r="G710" s="2">
        <f t="shared" si="22"/>
        <v>1076.3825300000001</v>
      </c>
      <c r="H710" s="2">
        <f t="shared" si="23"/>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31627.8</v>
      </c>
      <c r="D711" s="1">
        <f>'PR-RAS'!E718</f>
        <v>33316.370000000003</v>
      </c>
      <c r="E711" s="1">
        <v>0</v>
      </c>
      <c r="F711" s="1">
        <v>0</v>
      </c>
      <c r="G711" s="2">
        <f t="shared" si="22"/>
        <v>69764.983399999997</v>
      </c>
      <c r="H711" s="2">
        <f t="shared" si="23"/>
        <v>0.57000000000334694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5436</v>
      </c>
      <c r="D713" s="1">
        <f>'PR-RAS'!E720</f>
        <v>7013</v>
      </c>
      <c r="E713" s="1">
        <v>0</v>
      </c>
      <c r="F713" s="1">
        <v>0</v>
      </c>
      <c r="G713" s="2">
        <f t="shared" si="22"/>
        <v>13856.944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57902.38</v>
      </c>
      <c r="D714" s="1">
        <f>'PR-RAS'!E721</f>
        <v>67305.350000000006</v>
      </c>
      <c r="E714" s="1">
        <v>0</v>
      </c>
      <c r="F714" s="1">
        <v>0</v>
      </c>
      <c r="G714" s="2">
        <f t="shared" si="22"/>
        <v>137261.82604000001</v>
      </c>
      <c r="H714" s="2">
        <f t="shared" si="23"/>
        <v>0.73000000000320142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6475.17</v>
      </c>
      <c r="D715" s="1">
        <f>'PR-RAS'!E722</f>
        <v>7222.97</v>
      </c>
      <c r="E715" s="1">
        <v>0</v>
      </c>
      <c r="F715" s="1">
        <v>0</v>
      </c>
      <c r="G715" s="2">
        <f t="shared" si="22"/>
        <v>14937.67254</v>
      </c>
      <c r="H715" s="2">
        <f t="shared" si="23"/>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12788.89</v>
      </c>
      <c r="D716" s="1">
        <f>'PR-RAS'!E723</f>
        <v>19955.830000000002</v>
      </c>
      <c r="E716" s="1">
        <v>0</v>
      </c>
      <c r="F716" s="1">
        <v>0</v>
      </c>
      <c r="G716" s="2">
        <f t="shared" si="22"/>
        <v>37680.893250000001</v>
      </c>
      <c r="H716" s="2">
        <f t="shared" si="23"/>
        <v>0.27999999999883585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2282.7199999999998</v>
      </c>
      <c r="D718" s="1">
        <f>'PR-RAS'!E725</f>
        <v>4046.02</v>
      </c>
      <c r="E718" s="1">
        <v>0</v>
      </c>
      <c r="F718" s="1">
        <v>0</v>
      </c>
      <c r="G718" s="2">
        <f t="shared" si="22"/>
        <v>7438.7029199999997</v>
      </c>
      <c r="H718" s="2">
        <f t="shared" si="23"/>
        <v>0.3000000000001819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1814.99</v>
      </c>
      <c r="D719" s="1">
        <f>'PR-RAS'!E726</f>
        <v>866.34</v>
      </c>
      <c r="E719" s="1">
        <v>0</v>
      </c>
      <c r="F719" s="1">
        <v>0</v>
      </c>
      <c r="G719" s="2">
        <f t="shared" si="22"/>
        <v>2547.2270600000002</v>
      </c>
      <c r="H719" s="2">
        <f t="shared" si="23"/>
        <v>0.35000000000002274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3689071.9800000009</v>
      </c>
      <c r="D984" s="6">
        <f>BILANCA!E6</f>
        <v>3690594.2200000007</v>
      </c>
      <c r="E984" s="6">
        <v>0</v>
      </c>
      <c r="F984" s="6">
        <v>0</v>
      </c>
      <c r="G984" s="7">
        <f t="shared" ref="G984:G1047" si="32">B984/1000*C984+B984/500*D984</f>
        <v>11070.260420000002</v>
      </c>
      <c r="H984" s="7">
        <f t="shared" si="31"/>
        <v>0.23999999975785613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3481430.3400000008</v>
      </c>
      <c r="D985" s="1">
        <f>BILANCA!E7</f>
        <v>3402296.9400000009</v>
      </c>
      <c r="E985" s="1">
        <v>0</v>
      </c>
      <c r="F985" s="1">
        <v>0</v>
      </c>
      <c r="G985" s="2">
        <f t="shared" si="32"/>
        <v>20572.048440000006</v>
      </c>
      <c r="H985" s="2">
        <f t="shared" si="31"/>
        <v>0.39999999990686774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24353.18</v>
      </c>
      <c r="D986" s="1">
        <f>BILANCA!E8</f>
        <v>24353.18</v>
      </c>
      <c r="E986" s="1">
        <v>0</v>
      </c>
      <c r="F986" s="1">
        <v>0</v>
      </c>
      <c r="G986" s="2">
        <f t="shared" si="32"/>
        <v>219.17862</v>
      </c>
      <c r="H986" s="2">
        <f t="shared" si="31"/>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24353.18</v>
      </c>
      <c r="D987" s="1">
        <f>BILANCA!E9</f>
        <v>24353.18</v>
      </c>
      <c r="E987" s="1">
        <v>0</v>
      </c>
      <c r="F987" s="1">
        <v>0</v>
      </c>
      <c r="G987" s="2">
        <f t="shared" si="32"/>
        <v>292.23815999999999</v>
      </c>
      <c r="H987" s="2">
        <f t="shared" si="31"/>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3457077.1600000006</v>
      </c>
      <c r="D990" s="1">
        <f>BILANCA!E12</f>
        <v>3377943.7600000007</v>
      </c>
      <c r="E990" s="1">
        <v>0</v>
      </c>
      <c r="F990" s="1">
        <v>0</v>
      </c>
      <c r="G990" s="2">
        <f t="shared" si="32"/>
        <v>71490.752760000018</v>
      </c>
      <c r="H990" s="2">
        <f t="shared" si="31"/>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3402833.1100000008</v>
      </c>
      <c r="D991" s="1">
        <f>BILANCA!E13</f>
        <v>3324532.8000000007</v>
      </c>
      <c r="E991" s="1">
        <v>0</v>
      </c>
      <c r="F991" s="1">
        <v>0</v>
      </c>
      <c r="G991" s="2">
        <f t="shared" si="32"/>
        <v>80415.189680000025</v>
      </c>
      <c r="H991" s="2">
        <f t="shared" si="31"/>
        <v>0.31000000005587935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4496976.2300000004</v>
      </c>
      <c r="D993" s="1">
        <f>BILANCA!E15</f>
        <v>4496976.2300000004</v>
      </c>
      <c r="E993" s="1">
        <v>0</v>
      </c>
      <c r="F993" s="1">
        <v>0</v>
      </c>
      <c r="G993" s="2">
        <f t="shared" si="32"/>
        <v>134909.28690000001</v>
      </c>
      <c r="H993" s="2">
        <f t="shared" si="31"/>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441762.28</v>
      </c>
      <c r="D995" s="1">
        <f>BILANCA!E17</f>
        <v>441762.28</v>
      </c>
      <c r="E995" s="1">
        <v>0</v>
      </c>
      <c r="F995" s="1">
        <v>0</v>
      </c>
      <c r="G995" s="2">
        <f t="shared" si="32"/>
        <v>15903.442080000003</v>
      </c>
      <c r="H995" s="2">
        <f t="shared" si="31"/>
        <v>0.56000000005587935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1535905.4</v>
      </c>
      <c r="D996" s="1">
        <f>BILANCA!E18</f>
        <v>1614205.71</v>
      </c>
      <c r="E996" s="1">
        <v>0</v>
      </c>
      <c r="F996" s="1">
        <v>0</v>
      </c>
      <c r="G996" s="2">
        <f t="shared" si="32"/>
        <v>61936.118659999993</v>
      </c>
      <c r="H996" s="2">
        <f t="shared" si="31"/>
        <v>0.68999999994412065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29138.369999999879</v>
      </c>
      <c r="D997" s="1">
        <f>BILANCA!E19</f>
        <v>32382.369999999879</v>
      </c>
      <c r="E997" s="1">
        <v>0</v>
      </c>
      <c r="F997" s="1">
        <v>0</v>
      </c>
      <c r="G997" s="2">
        <f t="shared" si="32"/>
        <v>1314.643539999995</v>
      </c>
      <c r="H997" s="2">
        <f t="shared" si="31"/>
        <v>0.73999999975785613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238243.78</v>
      </c>
      <c r="D998" s="1">
        <f>BILANCA!E20</f>
        <v>244537.43</v>
      </c>
      <c r="E998" s="1">
        <v>0</v>
      </c>
      <c r="F998" s="1">
        <v>0</v>
      </c>
      <c r="G998" s="2">
        <f t="shared" si="32"/>
        <v>10909.7796</v>
      </c>
      <c r="H998" s="2">
        <f t="shared" si="31"/>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27186.21</v>
      </c>
      <c r="D999" s="1">
        <f>BILANCA!E21</f>
        <v>27812.22</v>
      </c>
      <c r="E999" s="1">
        <v>0</v>
      </c>
      <c r="F999" s="1">
        <v>0</v>
      </c>
      <c r="G999" s="2">
        <f t="shared" si="32"/>
        <v>1324.9704000000002</v>
      </c>
      <c r="H999" s="2">
        <f t="shared" si="31"/>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477469.67</v>
      </c>
      <c r="D1000" s="1">
        <f>BILANCA!E22</f>
        <v>477469.67</v>
      </c>
      <c r="E1000" s="1">
        <v>0</v>
      </c>
      <c r="F1000" s="1">
        <v>0</v>
      </c>
      <c r="G1000" s="2">
        <f t="shared" si="32"/>
        <v>24350.953170000001</v>
      </c>
      <c r="H1000" s="2">
        <f t="shared" si="31"/>
        <v>0.66000000003259629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12911.96</v>
      </c>
      <c r="D1002" s="1">
        <f>BILANCA!E24</f>
        <v>12911.96</v>
      </c>
      <c r="E1002" s="1">
        <v>0</v>
      </c>
      <c r="F1002" s="1">
        <v>0</v>
      </c>
      <c r="G1002" s="2">
        <f t="shared" si="32"/>
        <v>735.98172</v>
      </c>
      <c r="H1002" s="2">
        <f t="shared" si="31"/>
        <v>8.000000000174623E-2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415671.53</v>
      </c>
      <c r="D1003" s="1">
        <f>BILANCA!E25</f>
        <v>415671.53</v>
      </c>
      <c r="E1003" s="1">
        <v>0</v>
      </c>
      <c r="F1003" s="1">
        <v>0</v>
      </c>
      <c r="G1003" s="2">
        <f t="shared" si="32"/>
        <v>24940.291800000006</v>
      </c>
      <c r="H1003" s="2">
        <f t="shared" si="31"/>
        <v>0.93999999994412065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34029.5</v>
      </c>
      <c r="D1004" s="1">
        <f>BILANCA!E26</f>
        <v>41027.379999999997</v>
      </c>
      <c r="E1004" s="1">
        <v>0</v>
      </c>
      <c r="F1004" s="1">
        <v>0</v>
      </c>
      <c r="G1004" s="2">
        <f t="shared" si="32"/>
        <v>2437.76946</v>
      </c>
      <c r="H1004" s="2">
        <f t="shared" si="31"/>
        <v>0.87999999999738066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1176374.28</v>
      </c>
      <c r="D1006" s="1">
        <f>BILANCA!E28</f>
        <v>1187047.82</v>
      </c>
      <c r="E1006" s="1">
        <v>0</v>
      </c>
      <c r="F1006" s="1">
        <v>0</v>
      </c>
      <c r="G1006" s="2">
        <f t="shared" si="32"/>
        <v>81660.80816</v>
      </c>
      <c r="H1006" s="2">
        <f t="shared" si="31"/>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23691.02</v>
      </c>
      <c r="D1007" s="1">
        <f>BILANCA!E29</f>
        <v>20306.59</v>
      </c>
      <c r="E1007" s="1">
        <v>0</v>
      </c>
      <c r="F1007" s="1">
        <v>0</v>
      </c>
      <c r="G1007" s="2">
        <f t="shared" si="32"/>
        <v>1543.3008</v>
      </c>
      <c r="H1007" s="2">
        <f t="shared" si="31"/>
        <v>0.43000000000029104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27075.45</v>
      </c>
      <c r="D1008" s="1">
        <f>BILANCA!E30</f>
        <v>27075.45</v>
      </c>
      <c r="E1008" s="1">
        <v>0</v>
      </c>
      <c r="F1008" s="1">
        <v>0</v>
      </c>
      <c r="G1008" s="2">
        <f t="shared" si="32"/>
        <v>2030.6587500000001</v>
      </c>
      <c r="H1008" s="2">
        <f t="shared" si="31"/>
        <v>0.90000000000145519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3384.43</v>
      </c>
      <c r="D1012" s="1">
        <f>BILANCA!E34</f>
        <v>6768.86</v>
      </c>
      <c r="E1012" s="1">
        <v>0</v>
      </c>
      <c r="F1012" s="1">
        <v>0</v>
      </c>
      <c r="G1012" s="2">
        <f t="shared" si="32"/>
        <v>490.74234999999999</v>
      </c>
      <c r="H1012" s="2">
        <f t="shared" si="31"/>
        <v>0.57000000000016371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1414.6599999999999</v>
      </c>
      <c r="D1023" s="1">
        <f>BILANCA!E45</f>
        <v>722</v>
      </c>
      <c r="E1023" s="1">
        <v>0</v>
      </c>
      <c r="F1023" s="1">
        <v>0</v>
      </c>
      <c r="G1023" s="2">
        <f t="shared" si="32"/>
        <v>114.34639999999999</v>
      </c>
      <c r="H1023" s="2">
        <f t="shared" si="31"/>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18800.439999999999</v>
      </c>
      <c r="D1025" s="1">
        <f>BILANCA!E47</f>
        <v>18800.439999999999</v>
      </c>
      <c r="E1025" s="1">
        <v>0</v>
      </c>
      <c r="F1025" s="1">
        <v>0</v>
      </c>
      <c r="G1025" s="2">
        <f t="shared" si="32"/>
        <v>2368.8554399999998</v>
      </c>
      <c r="H1025" s="2">
        <f t="shared" si="31"/>
        <v>0.87999999999738066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17385.78</v>
      </c>
      <c r="D1028" s="1">
        <f>BILANCA!E50</f>
        <v>18078.439999999999</v>
      </c>
      <c r="E1028" s="1">
        <v>0</v>
      </c>
      <c r="F1028" s="1">
        <v>0</v>
      </c>
      <c r="G1028" s="2">
        <f t="shared" si="32"/>
        <v>2409.4196999999995</v>
      </c>
      <c r="H1028" s="2">
        <f t="shared" si="33"/>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12259.07</v>
      </c>
      <c r="D1032" s="1">
        <f>BILANCA!E54</f>
        <v>14477.35</v>
      </c>
      <c r="E1032" s="1">
        <v>0</v>
      </c>
      <c r="F1032" s="1">
        <v>0</v>
      </c>
      <c r="G1032" s="2">
        <f t="shared" si="32"/>
        <v>2019.4747300000001</v>
      </c>
      <c r="H1032" s="2">
        <f t="shared" si="33"/>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12259.07</v>
      </c>
      <c r="D1033" s="1">
        <f>BILANCA!E55</f>
        <v>14477.35</v>
      </c>
      <c r="E1033" s="1">
        <v>0</v>
      </c>
      <c r="F1033" s="1">
        <v>0</v>
      </c>
      <c r="G1033" s="2">
        <f t="shared" si="32"/>
        <v>2060.6885000000002</v>
      </c>
      <c r="H1033" s="2">
        <f t="shared" si="33"/>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207641.63999999998</v>
      </c>
      <c r="D1046" s="1">
        <f>BILANCA!E68</f>
        <v>288297.27999999997</v>
      </c>
      <c r="E1046" s="1">
        <v>0</v>
      </c>
      <c r="F1046" s="1">
        <v>0</v>
      </c>
      <c r="G1046" s="2">
        <f t="shared" si="32"/>
        <v>49406.880599999997</v>
      </c>
      <c r="H1046" s="2">
        <f t="shared" si="33"/>
        <v>0.63999999998486601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203970.66999999998</v>
      </c>
      <c r="D1047" s="1">
        <f>BILANCA!E69</f>
        <v>281797.08</v>
      </c>
      <c r="E1047" s="1">
        <v>0</v>
      </c>
      <c r="F1047" s="1">
        <v>0</v>
      </c>
      <c r="G1047" s="2">
        <f t="shared" si="32"/>
        <v>49124.149120000002</v>
      </c>
      <c r="H1047" s="2">
        <f t="shared" si="33"/>
        <v>0.41000000003259629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203271.71</v>
      </c>
      <c r="D1048" s="1">
        <f>BILANCA!E70</f>
        <v>280343.71000000002</v>
      </c>
      <c r="E1048" s="1">
        <v>0</v>
      </c>
      <c r="F1048" s="1">
        <v>0</v>
      </c>
      <c r="G1048" s="2">
        <f t="shared" ref="G1048:G1111" si="34">B1048/1000*C1048+B1048/500*D1048</f>
        <v>49657.34345</v>
      </c>
      <c r="H1048" s="2">
        <f t="shared" si="33"/>
        <v>0.57999999998719431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203271.71</v>
      </c>
      <c r="D1050" s="1">
        <f>BILANCA!E72</f>
        <v>280343.71000000002</v>
      </c>
      <c r="E1050" s="1">
        <v>0</v>
      </c>
      <c r="F1050" s="1">
        <v>0</v>
      </c>
      <c r="G1050" s="2">
        <f t="shared" si="34"/>
        <v>51185.261710000006</v>
      </c>
      <c r="H1050" s="2">
        <f t="shared" si="33"/>
        <v>0.57999999998719431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698.96</v>
      </c>
      <c r="D1054" s="1">
        <f>BILANCA!E76</f>
        <v>1453.37</v>
      </c>
      <c r="E1054" s="1">
        <v>0</v>
      </c>
      <c r="F1054" s="1">
        <v>0</v>
      </c>
      <c r="G1054" s="2">
        <f t="shared" si="34"/>
        <v>256.00469999999996</v>
      </c>
      <c r="H1054" s="2">
        <f t="shared" si="33"/>
        <v>0.40999999999985448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2106.75</v>
      </c>
      <c r="D1056" s="1">
        <f>BILANCA!E78</f>
        <v>5427.97</v>
      </c>
      <c r="E1056" s="1">
        <v>0</v>
      </c>
      <c r="F1056" s="1">
        <v>0</v>
      </c>
      <c r="G1056" s="2">
        <f t="shared" si="34"/>
        <v>946.27636999999993</v>
      </c>
      <c r="H1056" s="2">
        <f t="shared" si="33"/>
        <v>0.27999999999974534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56</v>
      </c>
      <c r="D1061" s="1">
        <f>BILANCA!E83</f>
        <v>90</v>
      </c>
      <c r="E1061" s="1">
        <v>0</v>
      </c>
      <c r="F1061" s="1">
        <v>0</v>
      </c>
      <c r="G1061" s="2">
        <f t="shared" si="34"/>
        <v>18.408000000000001</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26.41</v>
      </c>
      <c r="D1062" s="1">
        <f>BILANCA!E84</f>
        <v>26.41</v>
      </c>
      <c r="E1062" s="1">
        <v>0</v>
      </c>
      <c r="F1062" s="1">
        <v>0</v>
      </c>
      <c r="G1062" s="2">
        <f t="shared" si="34"/>
        <v>6.259170000000001</v>
      </c>
      <c r="H1062" s="2">
        <f t="shared" si="33"/>
        <v>0.82000000000000028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2024.34</v>
      </c>
      <c r="D1064" s="1">
        <f>BILANCA!E86</f>
        <v>5311.56</v>
      </c>
      <c r="E1064" s="1">
        <v>0</v>
      </c>
      <c r="F1064" s="1">
        <v>0</v>
      </c>
      <c r="G1064" s="2">
        <f t="shared" si="34"/>
        <v>1024.4442600000002</v>
      </c>
      <c r="H1064" s="2">
        <f t="shared" si="33"/>
        <v>0.77999999999951797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1564.2200000000003</v>
      </c>
      <c r="D1124" s="1">
        <f>BILANCA!E146</f>
        <v>1072.23</v>
      </c>
      <c r="E1124" s="1">
        <v>0</v>
      </c>
      <c r="F1124" s="1">
        <v>0</v>
      </c>
      <c r="G1124" s="2">
        <f t="shared" si="36"/>
        <v>522.92388000000005</v>
      </c>
      <c r="H1124" s="2">
        <f t="shared" si="35"/>
        <v>0.45000000000027285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10.130000000000001</v>
      </c>
      <c r="D1136" s="1">
        <f>BILANCA!E158</f>
        <v>10.130000000000001</v>
      </c>
      <c r="E1136" s="1">
        <v>0</v>
      </c>
      <c r="F1136" s="1">
        <v>0</v>
      </c>
      <c r="G1136" s="2">
        <f t="shared" si="36"/>
        <v>4.6496700000000004</v>
      </c>
      <c r="H1136" s="2">
        <f t="shared" si="35"/>
        <v>0.26000000000000156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2843.42</v>
      </c>
      <c r="D1137" s="1">
        <f>BILANCA!E159</f>
        <v>646.5</v>
      </c>
      <c r="E1137" s="1">
        <v>0</v>
      </c>
      <c r="F1137" s="1">
        <v>0</v>
      </c>
      <c r="G1137" s="2">
        <f t="shared" si="36"/>
        <v>637.00868000000003</v>
      </c>
      <c r="H1137" s="2">
        <f t="shared" si="35"/>
        <v>0.92000000000007276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312.36</v>
      </c>
      <c r="D1138" s="1">
        <f>BILANCA!E160</f>
        <v>512.36</v>
      </c>
      <c r="E1138" s="1">
        <v>0</v>
      </c>
      <c r="F1138" s="1">
        <v>0</v>
      </c>
      <c r="G1138" s="2">
        <f t="shared" si="36"/>
        <v>207.24740000000003</v>
      </c>
      <c r="H1138" s="2">
        <f t="shared" si="35"/>
        <v>0.72000000000002728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1601.69</v>
      </c>
      <c r="D1141" s="1">
        <f>BILANCA!E163</f>
        <v>96.76</v>
      </c>
      <c r="E1141" s="1">
        <v>0</v>
      </c>
      <c r="F1141" s="1">
        <v>0</v>
      </c>
      <c r="G1141" s="2">
        <f t="shared" si="36"/>
        <v>283.64318000000003</v>
      </c>
      <c r="H1141" s="2">
        <f t="shared" si="35"/>
        <v>0.54999999999994031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3689071.98</v>
      </c>
      <c r="D1152" s="1">
        <f>BILANCA!E175</f>
        <v>3690594.22</v>
      </c>
      <c r="E1152" s="1">
        <v>0</v>
      </c>
      <c r="F1152" s="1">
        <v>0</v>
      </c>
      <c r="G1152" s="2">
        <f t="shared" si="36"/>
        <v>1870874.0109800003</v>
      </c>
      <c r="H1152" s="2">
        <f t="shared" si="35"/>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183640.74000000002</v>
      </c>
      <c r="D1153" s="1">
        <f>BILANCA!E176</f>
        <v>227061.68000000002</v>
      </c>
      <c r="E1153" s="1">
        <v>0</v>
      </c>
      <c r="F1153" s="1">
        <v>0</v>
      </c>
      <c r="G1153" s="2">
        <f t="shared" si="36"/>
        <v>108419.89700000003</v>
      </c>
      <c r="H1153" s="2">
        <f t="shared" si="35"/>
        <v>0.57999999995809048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183640.7</v>
      </c>
      <c r="D1154" s="1">
        <f>BILANCA!E177</f>
        <v>227061.64</v>
      </c>
      <c r="E1154" s="1">
        <v>0</v>
      </c>
      <c r="F1154" s="1">
        <v>0</v>
      </c>
      <c r="G1154" s="2">
        <f t="shared" si="36"/>
        <v>109057.64058000001</v>
      </c>
      <c r="H1154" s="2">
        <f t="shared" ref="H1154:H1217" si="37">ABS(C1154-ROUND(C1154,0))+ABS(D1154-ROUND(D1154,0))</f>
        <v>0.65999999997438863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152384.25</v>
      </c>
      <c r="D1155" s="1">
        <f>BILANCA!E178</f>
        <v>202271.75</v>
      </c>
      <c r="E1155" s="1">
        <v>0</v>
      </c>
      <c r="F1155" s="1">
        <v>0</v>
      </c>
      <c r="G1155" s="2">
        <f t="shared" si="36"/>
        <v>95791.572999999989</v>
      </c>
      <c r="H1155" s="2">
        <f t="shared" si="37"/>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30752.1</v>
      </c>
      <c r="D1156" s="1">
        <f>BILANCA!E179</f>
        <v>24294.51</v>
      </c>
      <c r="E1156" s="1">
        <v>0</v>
      </c>
      <c r="F1156" s="1">
        <v>0</v>
      </c>
      <c r="G1156" s="2">
        <f t="shared" si="36"/>
        <v>13726.013759999998</v>
      </c>
      <c r="H1156" s="2">
        <f t="shared" si="37"/>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504.35</v>
      </c>
      <c r="D1165" s="1">
        <f>BILANCA!E188</f>
        <v>495.38</v>
      </c>
      <c r="E1165" s="1">
        <v>0</v>
      </c>
      <c r="F1165" s="1">
        <v>0</v>
      </c>
      <c r="G1165" s="2">
        <f t="shared" si="36"/>
        <v>272.11002000000002</v>
      </c>
      <c r="H1165" s="2">
        <f t="shared" si="37"/>
        <v>0.73000000000001819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0.04</v>
      </c>
      <c r="D1166" s="1">
        <f>BILANCA!E189</f>
        <v>0.04</v>
      </c>
      <c r="E1166" s="1">
        <v>0</v>
      </c>
      <c r="F1166" s="1">
        <v>0</v>
      </c>
      <c r="G1166" s="2">
        <f t="shared" si="36"/>
        <v>2.196E-2</v>
      </c>
      <c r="H1166" s="2">
        <f t="shared" si="37"/>
        <v>0.08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3505431.2399999998</v>
      </c>
      <c r="D1214" s="1">
        <f>BILANCA!E237</f>
        <v>3463532.54</v>
      </c>
      <c r="E1214" s="1">
        <v>0</v>
      </c>
      <c r="F1214" s="1">
        <v>0</v>
      </c>
      <c r="G1214" s="2">
        <f t="shared" si="38"/>
        <v>2409906.6499199998</v>
      </c>
      <c r="H1214" s="2">
        <f t="shared" si="37"/>
        <v>0.69999999972060323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3491237.71</v>
      </c>
      <c r="D1215" s="1">
        <f>BILANCA!E238</f>
        <v>3412104.31</v>
      </c>
      <c r="E1215" s="1">
        <v>0</v>
      </c>
      <c r="F1215" s="1">
        <v>0</v>
      </c>
      <c r="G1215" s="2">
        <f t="shared" si="38"/>
        <v>2393183.54856</v>
      </c>
      <c r="H1215" s="2">
        <f t="shared" si="37"/>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3491237.71</v>
      </c>
      <c r="D1216" s="1">
        <f>BILANCA!E239</f>
        <v>3412104.31</v>
      </c>
      <c r="E1216" s="1">
        <v>0</v>
      </c>
      <c r="F1216" s="1">
        <v>0</v>
      </c>
      <c r="G1216" s="2">
        <f t="shared" si="38"/>
        <v>2403498.9948900002</v>
      </c>
      <c r="H1216" s="2">
        <f t="shared" si="37"/>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3452117.69</v>
      </c>
      <c r="D1217" s="1">
        <f>BILANCA!E240</f>
        <v>3372984.29</v>
      </c>
      <c r="E1217" s="1">
        <v>0</v>
      </c>
      <c r="F1217" s="1">
        <v>0</v>
      </c>
      <c r="G1217" s="2">
        <f t="shared" si="38"/>
        <v>2386352.1871799999</v>
      </c>
      <c r="H1217" s="2">
        <f t="shared" si="37"/>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39120.019999999997</v>
      </c>
      <c r="D1218" s="1">
        <f>BILANCA!E241</f>
        <v>39120.019999999997</v>
      </c>
      <c r="E1218" s="1">
        <v>0</v>
      </c>
      <c r="F1218" s="1">
        <v>0</v>
      </c>
      <c r="G1218" s="2">
        <f t="shared" si="38"/>
        <v>27579.614099999995</v>
      </c>
      <c r="H1218" s="2">
        <f t="shared" ref="H1218:H1281" si="39">ABS(C1218-ROUND(C1218,0))+ABS(D1218-ROUND(D1218,0))</f>
        <v>3.9999999993597157E-2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11048.13</v>
      </c>
      <c r="D1222" s="1">
        <f>BILANCA!E245</f>
        <v>48774.82</v>
      </c>
      <c r="E1222" s="1">
        <v>0</v>
      </c>
      <c r="F1222" s="1">
        <v>0</v>
      </c>
      <c r="G1222" s="2">
        <f t="shared" si="38"/>
        <v>25954.867029999998</v>
      </c>
      <c r="H1222" s="2">
        <f t="shared" si="39"/>
        <v>0.30999999999949068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11048.13</v>
      </c>
      <c r="D1223" s="1">
        <f>BILANCA!E246</f>
        <v>48774.82</v>
      </c>
      <c r="E1223" s="1">
        <v>0</v>
      </c>
      <c r="F1223" s="1">
        <v>0</v>
      </c>
      <c r="G1223" s="2">
        <f t="shared" si="38"/>
        <v>26063.464800000002</v>
      </c>
      <c r="H1223" s="2">
        <f t="shared" si="39"/>
        <v>0.30999999999949068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11048.13</v>
      </c>
      <c r="D1224" s="1">
        <f>BILANCA!E247</f>
        <v>48774.82</v>
      </c>
      <c r="E1224" s="1">
        <v>0</v>
      </c>
      <c r="F1224" s="1">
        <v>0</v>
      </c>
      <c r="G1224" s="2">
        <f t="shared" si="38"/>
        <v>26172.062569999998</v>
      </c>
      <c r="H1224" s="2">
        <f t="shared" si="39"/>
        <v>0.30999999999949068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3145.4</v>
      </c>
      <c r="D1232" s="1">
        <f>BILANCA!E255</f>
        <v>2653.41</v>
      </c>
      <c r="E1232" s="1">
        <v>0</v>
      </c>
      <c r="F1232" s="1">
        <v>0</v>
      </c>
      <c r="G1232" s="2">
        <f t="shared" si="38"/>
        <v>2104.6027800000002</v>
      </c>
      <c r="H1232" s="2">
        <f t="shared" si="39"/>
        <v>0.80999999999994543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3165.91</v>
      </c>
      <c r="D1240" s="1">
        <f>BILANCA!E264</f>
        <v>722.49</v>
      </c>
      <c r="E1240" s="1">
        <v>0</v>
      </c>
      <c r="F1240" s="1">
        <v>0</v>
      </c>
      <c r="G1240" s="2">
        <f t="shared" ref="G1240:G1303" si="40">B1240/1000*C1240+B1240/500*D1240</f>
        <v>1184.99873</v>
      </c>
      <c r="H1240" s="2">
        <f t="shared" si="39"/>
        <v>0.58000000000015461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446.5</v>
      </c>
      <c r="E1241" s="1">
        <v>0</v>
      </c>
      <c r="F1241" s="1">
        <v>0</v>
      </c>
      <c r="G1241" s="2">
        <f t="shared" si="40"/>
        <v>230.39400000000001</v>
      </c>
      <c r="H1241" s="2">
        <f t="shared" si="39"/>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795.99</v>
      </c>
      <c r="D1244" s="1">
        <f>BILANCA!E268</f>
        <v>607.49</v>
      </c>
      <c r="E1244" s="1">
        <v>0</v>
      </c>
      <c r="F1244" s="1">
        <v>0</v>
      </c>
      <c r="G1244" s="2">
        <f t="shared" si="40"/>
        <v>524.86316999999997</v>
      </c>
      <c r="H1244" s="2">
        <f t="shared" si="39"/>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1228.3499999999999</v>
      </c>
      <c r="D1245" s="1">
        <f>BILANCA!E269</f>
        <v>4704.07</v>
      </c>
      <c r="E1245" s="1">
        <v>0</v>
      </c>
      <c r="F1245" s="1">
        <v>0</v>
      </c>
      <c r="G1245" s="2">
        <f t="shared" si="40"/>
        <v>2786.7603799999997</v>
      </c>
      <c r="H1245" s="2">
        <f t="shared" si="39"/>
        <v>0.41999999999961801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504.8</v>
      </c>
      <c r="D1263" s="1">
        <f>BILANCA!E287</f>
        <v>7490.05</v>
      </c>
      <c r="E1263" s="1">
        <v>0</v>
      </c>
      <c r="F1263" s="1">
        <v>0</v>
      </c>
      <c r="G1263" s="2">
        <f t="shared" si="40"/>
        <v>4335.7720000000008</v>
      </c>
      <c r="H1263" s="2">
        <f t="shared" si="39"/>
        <v>0.25000000000017053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183135.9</v>
      </c>
      <c r="D1264" s="1">
        <f>BILANCA!E288</f>
        <v>219571.59000000003</v>
      </c>
      <c r="E1264" s="1">
        <v>0</v>
      </c>
      <c r="F1264" s="1">
        <v>0</v>
      </c>
      <c r="G1264" s="2">
        <f t="shared" si="40"/>
        <v>174860.42148000002</v>
      </c>
      <c r="H1264" s="2">
        <f t="shared" si="39"/>
        <v>0.5099999999802094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0.04</v>
      </c>
      <c r="D1265" s="1">
        <f>BILANCA!E289</f>
        <v>0.04</v>
      </c>
      <c r="E1265" s="1">
        <v>0</v>
      </c>
      <c r="F1265" s="1">
        <v>0</v>
      </c>
      <c r="G1265" s="2">
        <f t="shared" si="40"/>
        <v>3.3839999999999995E-2</v>
      </c>
      <c r="H1265" s="2">
        <f t="shared" si="39"/>
        <v>0.08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172.54</v>
      </c>
      <c r="D1271" s="1">
        <f>BILANCA!E295</f>
        <v>495.38</v>
      </c>
      <c r="E1271" s="1">
        <v>0</v>
      </c>
      <c r="F1271" s="1">
        <v>0</v>
      </c>
      <c r="G1271" s="2">
        <f t="shared" si="40"/>
        <v>335.03039999999999</v>
      </c>
      <c r="H1271" s="2">
        <f t="shared" si="39"/>
        <v>0.84000000000000341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331.81</v>
      </c>
      <c r="D1278" s="1">
        <f>BILANCA!E302</f>
        <v>0</v>
      </c>
      <c r="E1278" s="1">
        <v>0</v>
      </c>
      <c r="F1278" s="1">
        <v>0</v>
      </c>
      <c r="G1278" s="2">
        <f t="shared" si="40"/>
        <v>97.883949999999999</v>
      </c>
      <c r="H1278" s="2">
        <f t="shared" si="39"/>
        <v>0.18999999999999773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2416253.63</v>
      </c>
      <c r="D1401" s="1">
        <f>'RAS-funkcijski'!E107</f>
        <v>2818365.66</v>
      </c>
      <c r="E1401" s="1">
        <v>0</v>
      </c>
      <c r="F1401" s="1">
        <v>0</v>
      </c>
      <c r="G1401" s="2">
        <f t="shared" si="44"/>
        <v>829457.44984999998</v>
      </c>
      <c r="H1401" s="2">
        <f t="shared" si="43"/>
        <v>0.7099999999627471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2416253.63</v>
      </c>
      <c r="D1403" s="1">
        <f>'RAS-funkcijski'!E109</f>
        <v>2818365.66</v>
      </c>
      <c r="E1403" s="1">
        <v>0</v>
      </c>
      <c r="F1403" s="1">
        <v>0</v>
      </c>
      <c r="G1403" s="2">
        <f t="shared" si="44"/>
        <v>845563.41974999988</v>
      </c>
      <c r="H1403" s="2">
        <f t="shared" si="43"/>
        <v>0.7099999999627471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2416253.63</v>
      </c>
      <c r="D1435" s="13">
        <f>'RAS-funkcijski'!E141</f>
        <v>2818365.66</v>
      </c>
      <c r="E1435" s="13">
        <v>0</v>
      </c>
      <c r="F1435" s="13">
        <v>0</v>
      </c>
      <c r="G1435" s="14">
        <f t="shared" si="46"/>
        <v>1103258.9381500001</v>
      </c>
      <c r="H1435" s="14">
        <f t="shared" si="45"/>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183640.74</v>
      </c>
      <c r="D1480" s="6"/>
      <c r="E1480" s="6">
        <v>0</v>
      </c>
      <c r="F1480" s="6">
        <v>0</v>
      </c>
      <c r="G1480" s="7">
        <f t="shared" ref="G1480:G1511" si="52">B1480/1000*C1480</f>
        <v>183.64073999999999</v>
      </c>
      <c r="H1480" s="7">
        <f t="shared" ref="H1480:H1511" si="53">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2812956.68</v>
      </c>
      <c r="D1481" s="1">
        <v>0</v>
      </c>
      <c r="E1481" s="1">
        <v>0</v>
      </c>
      <c r="F1481" s="1">
        <v>0</v>
      </c>
      <c r="G1481" s="2">
        <f t="shared" si="52"/>
        <v>5625.9133600000005</v>
      </c>
      <c r="H1481" s="2">
        <f t="shared" si="53"/>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2799039.14</v>
      </c>
      <c r="D1483" s="1">
        <v>0</v>
      </c>
      <c r="E1483" s="1">
        <v>0</v>
      </c>
      <c r="F1483" s="1">
        <v>0</v>
      </c>
      <c r="G1483" s="2">
        <f t="shared" si="52"/>
        <v>11196.156560000001</v>
      </c>
      <c r="H1483" s="2">
        <f t="shared" si="53"/>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2307382.87</v>
      </c>
      <c r="D1484" s="1">
        <v>0</v>
      </c>
      <c r="E1484" s="1">
        <v>0</v>
      </c>
      <c r="F1484" s="1">
        <v>0</v>
      </c>
      <c r="G1484" s="2">
        <f t="shared" si="52"/>
        <v>11536.914350000001</v>
      </c>
      <c r="H1484" s="2">
        <f t="shared" si="53"/>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483087.73</v>
      </c>
      <c r="D1485" s="1">
        <v>0</v>
      </c>
      <c r="E1485" s="1">
        <v>0</v>
      </c>
      <c r="F1485" s="1">
        <v>0</v>
      </c>
      <c r="G1485" s="2">
        <f t="shared" si="52"/>
        <v>2898.5263799999998</v>
      </c>
      <c r="H1485" s="2">
        <f t="shared" si="53"/>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2671.58</v>
      </c>
      <c r="D1486" s="1">
        <v>0</v>
      </c>
      <c r="E1486" s="1">
        <v>0</v>
      </c>
      <c r="F1486" s="1">
        <v>0</v>
      </c>
      <c r="G1486" s="2">
        <f t="shared" si="52"/>
        <v>18.701059999999998</v>
      </c>
      <c r="H1486" s="2">
        <f t="shared" si="53"/>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5896.96</v>
      </c>
      <c r="D1491" s="1">
        <v>0</v>
      </c>
      <c r="E1491" s="1">
        <v>0</v>
      </c>
      <c r="F1491" s="1">
        <v>0</v>
      </c>
      <c r="G1491" s="2">
        <f t="shared" si="52"/>
        <v>70.76352</v>
      </c>
      <c r="H1491" s="2">
        <f t="shared" si="53"/>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13917.54</v>
      </c>
      <c r="D1492" s="1">
        <v>0</v>
      </c>
      <c r="E1492" s="1">
        <v>0</v>
      </c>
      <c r="F1492" s="1">
        <v>0</v>
      </c>
      <c r="G1492" s="2">
        <f t="shared" si="52"/>
        <v>180.92802</v>
      </c>
      <c r="H1492" s="2">
        <f t="shared" si="53"/>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2769535.74</v>
      </c>
      <c r="D1499" s="1">
        <v>0</v>
      </c>
      <c r="E1499" s="1">
        <v>0</v>
      </c>
      <c r="F1499" s="1">
        <v>0</v>
      </c>
      <c r="G1499" s="2">
        <f t="shared" si="52"/>
        <v>55390.714800000009</v>
      </c>
      <c r="H1499" s="2">
        <f t="shared" si="53"/>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331.81</v>
      </c>
      <c r="D1500" s="1">
        <v>0</v>
      </c>
      <c r="E1500" s="1">
        <v>0</v>
      </c>
      <c r="F1500" s="1">
        <v>0</v>
      </c>
      <c r="G1500" s="2">
        <f t="shared" si="52"/>
        <v>6.9680100000000005</v>
      </c>
      <c r="H1500" s="2">
        <f t="shared" si="53"/>
        <v>0.18999999999999773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2755286.39</v>
      </c>
      <c r="D1501" s="1">
        <v>0</v>
      </c>
      <c r="E1501" s="1">
        <v>0</v>
      </c>
      <c r="F1501" s="1">
        <v>0</v>
      </c>
      <c r="G1501" s="2">
        <f t="shared" si="52"/>
        <v>60616.300580000003</v>
      </c>
      <c r="H1501" s="2">
        <f t="shared" si="53"/>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2257495.37</v>
      </c>
      <c r="D1502" s="1">
        <v>0</v>
      </c>
      <c r="E1502" s="1">
        <v>0</v>
      </c>
      <c r="F1502" s="1">
        <v>0</v>
      </c>
      <c r="G1502" s="2">
        <f t="shared" si="52"/>
        <v>51922.393510000002</v>
      </c>
      <c r="H1502" s="2">
        <f t="shared" si="53"/>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489545.32</v>
      </c>
      <c r="D1503" s="1">
        <v>0</v>
      </c>
      <c r="E1503" s="1">
        <v>0</v>
      </c>
      <c r="F1503" s="1">
        <v>0</v>
      </c>
      <c r="G1503" s="2">
        <f t="shared" si="52"/>
        <v>11749.087680000001</v>
      </c>
      <c r="H1503" s="2">
        <f t="shared" si="53"/>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2671.58</v>
      </c>
      <c r="D1504" s="1">
        <v>0</v>
      </c>
      <c r="E1504" s="1">
        <v>0</v>
      </c>
      <c r="F1504" s="1">
        <v>0</v>
      </c>
      <c r="G1504" s="2">
        <f t="shared" si="52"/>
        <v>66.789500000000004</v>
      </c>
      <c r="H1504" s="2">
        <f t="shared" si="53"/>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5574.12</v>
      </c>
      <c r="D1509" s="1">
        <v>0</v>
      </c>
      <c r="E1509" s="1">
        <v>0</v>
      </c>
      <c r="F1509" s="1">
        <v>0</v>
      </c>
      <c r="G1509" s="2">
        <f t="shared" si="52"/>
        <v>167.2236</v>
      </c>
      <c r="H1509" s="2">
        <f t="shared" si="53"/>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13917.54</v>
      </c>
      <c r="D1510" s="1">
        <v>0</v>
      </c>
      <c r="E1510" s="1">
        <v>0</v>
      </c>
      <c r="F1510" s="1">
        <v>0</v>
      </c>
      <c r="G1510" s="2">
        <f t="shared" si="52"/>
        <v>431.44374000000005</v>
      </c>
      <c r="H1510" s="2">
        <f t="shared" si="53"/>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227061.6799999997</v>
      </c>
      <c r="D1517" s="1">
        <v>0</v>
      </c>
      <c r="E1517" s="1">
        <v>0</v>
      </c>
      <c r="F1517" s="1">
        <v>0</v>
      </c>
      <c r="G1517" s="2">
        <f t="shared" si="54"/>
        <v>8628.3438399999886</v>
      </c>
      <c r="H1517" s="2">
        <f t="shared" si="5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7490.0900000000011</v>
      </c>
      <c r="D1518" s="1">
        <v>0</v>
      </c>
      <c r="E1518" s="1">
        <v>0</v>
      </c>
      <c r="F1518" s="1">
        <v>0</v>
      </c>
      <c r="G1518" s="2">
        <f t="shared" si="54"/>
        <v>292.11351000000002</v>
      </c>
      <c r="H1518" s="2">
        <f t="shared" si="55"/>
        <v>9.0000000001055014E-2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7490.0500000000011</v>
      </c>
      <c r="D1524" s="1">
        <v>0</v>
      </c>
      <c r="E1524" s="1">
        <v>0</v>
      </c>
      <c r="F1524" s="1">
        <v>0</v>
      </c>
      <c r="G1524" s="2">
        <f t="shared" si="54"/>
        <v>337.05225000000002</v>
      </c>
      <c r="H1524" s="2">
        <f t="shared" si="55"/>
        <v>5.0000000001091394E-2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7490.0500000000011</v>
      </c>
      <c r="D1530" s="1">
        <v>0</v>
      </c>
      <c r="E1530" s="1">
        <v>0</v>
      </c>
      <c r="F1530" s="1">
        <v>0</v>
      </c>
      <c r="G1530" s="2">
        <f t="shared" si="54"/>
        <v>381.99255000000005</v>
      </c>
      <c r="H1530" s="2">
        <f t="shared" si="55"/>
        <v>5.0000000001091394E-2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7189.1</v>
      </c>
      <c r="D1531" s="1">
        <v>0</v>
      </c>
      <c r="E1531" s="1">
        <v>0</v>
      </c>
      <c r="F1531" s="1">
        <v>0</v>
      </c>
      <c r="G1531" s="2">
        <f t="shared" si="54"/>
        <v>373.83319999999998</v>
      </c>
      <c r="H1531" s="2">
        <f t="shared" si="55"/>
        <v>0.1000000000003638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300.93</v>
      </c>
      <c r="D1532" s="1">
        <v>0</v>
      </c>
      <c r="E1532" s="1">
        <v>0</v>
      </c>
      <c r="F1532" s="1">
        <v>0</v>
      </c>
      <c r="G1532" s="2">
        <f t="shared" si="54"/>
        <v>15.94929</v>
      </c>
      <c r="H1532" s="2">
        <f t="shared" si="55"/>
        <v>6.9999999999993179E-2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0.02</v>
      </c>
      <c r="D1534" s="1">
        <v>0</v>
      </c>
      <c r="E1534" s="1">
        <v>0</v>
      </c>
      <c r="F1534" s="1">
        <v>0</v>
      </c>
      <c r="G1534" s="2">
        <f t="shared" si="54"/>
        <v>1.1000000000000001E-3</v>
      </c>
      <c r="H1534" s="2">
        <f t="shared" si="55"/>
        <v>0.02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0.04</v>
      </c>
      <c r="D1565" s="1">
        <v>0</v>
      </c>
      <c r="E1565" s="1">
        <v>0</v>
      </c>
      <c r="F1565" s="1">
        <v>0</v>
      </c>
      <c r="G1565" s="2">
        <f t="shared" si="56"/>
        <v>3.4399999999999999E-3</v>
      </c>
      <c r="H1565" s="2">
        <f t="shared" si="57"/>
        <v>0.04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0.04</v>
      </c>
      <c r="D1569" s="1">
        <v>0</v>
      </c>
      <c r="E1569" s="1">
        <v>0</v>
      </c>
      <c r="F1569" s="1">
        <v>0</v>
      </c>
      <c r="G1569" s="2">
        <f t="shared" si="56"/>
        <v>3.5999999999999999E-3</v>
      </c>
      <c r="H1569" s="2">
        <f t="shared" si="57"/>
        <v>0.04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219571.59</v>
      </c>
      <c r="D1576" s="1">
        <v>0</v>
      </c>
      <c r="E1576" s="1">
        <v>0</v>
      </c>
      <c r="F1576" s="1">
        <v>0</v>
      </c>
      <c r="G1576" s="2">
        <f t="shared" si="56"/>
        <v>21298.444230000001</v>
      </c>
      <c r="H1576" s="2">
        <f t="shared" si="57"/>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219571.59</v>
      </c>
      <c r="D1578" s="1">
        <v>0</v>
      </c>
      <c r="E1578" s="1">
        <v>0</v>
      </c>
      <c r="F1578" s="1">
        <v>0</v>
      </c>
      <c r="G1578" s="2">
        <f t="shared" si="56"/>
        <v>21737.58741</v>
      </c>
      <c r="H1578" s="2">
        <f t="shared" si="57"/>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24891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2463571.35</v>
      </c>
      <c r="I16" s="170">
        <f>'PR-RAS'!E6</f>
        <v>2856092.35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2412249.14</v>
      </c>
      <c r="I17" s="170">
        <f>'PR-RAS'!E151</f>
        <v>2804448.12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11048.129999999735</v>
      </c>
      <c r="I18" s="170">
        <f>'PR-RAS'!E645</f>
        <v>48774.819999999942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3481430.3400000008</v>
      </c>
      <c r="I20" s="173">
        <f>BILANCA!E7</f>
        <v>3402296.9400000009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207641.63999999998</v>
      </c>
      <c r="I21" s="175">
        <f>BILANCA!E68</f>
        <v>288297.27999999997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183640.74000000002</v>
      </c>
      <c r="I22" s="175">
        <f>BILANCA!E176</f>
        <v>227061.68000000002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3505431.2399999998</v>
      </c>
      <c r="I23" s="177">
        <f>BILANCA!E237</f>
        <v>3463532.54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2416253.63</v>
      </c>
      <c r="I28" s="179">
        <f>'RAS-funkcijski'!E141</f>
        <v>2818365.66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183640.74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227061.6799999997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7490.0900000000011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219571.59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36" zoomScaleNormal="100" workbookViewId="0">
      <selection activeCell="E154" sqref="E1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2463571.35</v>
      </c>
      <c r="E6" s="51">
        <f>E7+E44+E50+E82+E106+E124+E133+E139</f>
        <v>2856092.35</v>
      </c>
      <c r="F6" s="52">
        <f t="shared" ref="F6:F69" si="0">IF(D6&lt;&gt;0,IF(E6/D6&gt;=100,"&gt;&gt;100",E6/D6*100),"-")</f>
        <v>115.93300717675581</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414.77</v>
      </c>
      <c r="E50" s="51">
        <f>E51+E54+E59+E62+E65+E68+E71+E74+E77</f>
        <v>0</v>
      </c>
      <c r="F50" s="52">
        <f t="shared" si="0"/>
        <v>0</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414.77</v>
      </c>
      <c r="E74" s="51">
        <f>SUM(E75:E76)</f>
        <v>0</v>
      </c>
      <c r="F74" s="52">
        <f t="shared" si="1"/>
        <v>0</v>
      </c>
    </row>
    <row r="75" spans="1:6" ht="12.75" customHeight="1" x14ac:dyDescent="0.2">
      <c r="A75" s="53" t="s">
        <v>196</v>
      </c>
      <c r="B75" s="85" t="s">
        <v>197</v>
      </c>
      <c r="C75" s="50" t="s">
        <v>196</v>
      </c>
      <c r="D75" s="242">
        <v>414.77</v>
      </c>
      <c r="E75" s="242">
        <v>0</v>
      </c>
      <c r="F75" s="52">
        <f t="shared" si="1"/>
        <v>0</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1.98</v>
      </c>
      <c r="E82" s="51">
        <f>E83+E91+E98</f>
        <v>2.89</v>
      </c>
      <c r="F82" s="52">
        <f t="shared" si="1"/>
        <v>145.95959595959599</v>
      </c>
    </row>
    <row r="83" spans="1:6" ht="12.75" customHeight="1" x14ac:dyDescent="0.2">
      <c r="A83" s="53">
        <v>641</v>
      </c>
      <c r="B83" s="85" t="s">
        <v>212</v>
      </c>
      <c r="C83" s="50" t="s">
        <v>213</v>
      </c>
      <c r="D83" s="51">
        <f>SUM(D84:D90)</f>
        <v>1.97</v>
      </c>
      <c r="E83" s="51">
        <f>SUM(E84:E90)</f>
        <v>2.89</v>
      </c>
      <c r="F83" s="52">
        <f t="shared" si="1"/>
        <v>146.70050761421319</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1.95</v>
      </c>
      <c r="E85" s="242">
        <v>2.89</v>
      </c>
      <c r="F85" s="52">
        <f t="shared" si="1"/>
        <v>148.2051282051282</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0.02</v>
      </c>
      <c r="E87" s="242">
        <v>0</v>
      </c>
      <c r="F87" s="52">
        <f t="shared" si="1"/>
        <v>0</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0.01</v>
      </c>
      <c r="E98" s="51">
        <f>SUM(E99:E105)</f>
        <v>0</v>
      </c>
      <c r="F98" s="52">
        <f t="shared" si="1"/>
        <v>0</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0.01</v>
      </c>
      <c r="E100" s="242">
        <v>0</v>
      </c>
      <c r="F100" s="52">
        <f t="shared" si="1"/>
        <v>0</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289424.28999999998</v>
      </c>
      <c r="E106" s="51">
        <f>E107+E112+E120</f>
        <v>336010.56</v>
      </c>
      <c r="F106" s="52">
        <f t="shared" si="1"/>
        <v>116.09618529253368</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289424.28999999998</v>
      </c>
      <c r="E112" s="51">
        <f>SUM(E113:E119)</f>
        <v>336010.56</v>
      </c>
      <c r="F112" s="52">
        <f t="shared" si="1"/>
        <v>116.09618529253368</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289424.28999999998</v>
      </c>
      <c r="E117" s="242">
        <v>336010.56</v>
      </c>
      <c r="F117" s="52">
        <f t="shared" si="1"/>
        <v>116.09618529253368</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18216.04</v>
      </c>
      <c r="E124" s="51">
        <f>E125+E128</f>
        <v>32723</v>
      </c>
      <c r="F124" s="52">
        <f t="shared" si="1"/>
        <v>179.63838463244483</v>
      </c>
    </row>
    <row r="125" spans="1:6" ht="12.75" customHeight="1" x14ac:dyDescent="0.2">
      <c r="A125" s="53">
        <v>661</v>
      </c>
      <c r="B125" s="86" t="s">
        <v>296</v>
      </c>
      <c r="C125" s="50" t="s">
        <v>297</v>
      </c>
      <c r="D125" s="51">
        <f>SUM(D126:D127)</f>
        <v>18216.04</v>
      </c>
      <c r="E125" s="51">
        <f>SUM(E126:E127)</f>
        <v>32723</v>
      </c>
      <c r="F125" s="52">
        <f t="shared" si="1"/>
        <v>179.63838463244483</v>
      </c>
    </row>
    <row r="126" spans="1:6" ht="12.75" customHeight="1" x14ac:dyDescent="0.2">
      <c r="A126" s="53">
        <v>6614</v>
      </c>
      <c r="B126" s="86" t="s">
        <v>298</v>
      </c>
      <c r="C126" s="50" t="s">
        <v>299</v>
      </c>
      <c r="D126" s="242">
        <v>2000</v>
      </c>
      <c r="E126" s="242">
        <v>0</v>
      </c>
      <c r="F126" s="52">
        <f t="shared" si="1"/>
        <v>0</v>
      </c>
    </row>
    <row r="127" spans="1:6" ht="12.75" customHeight="1" x14ac:dyDescent="0.2">
      <c r="A127" s="53">
        <v>6615</v>
      </c>
      <c r="B127" s="86" t="s">
        <v>300</v>
      </c>
      <c r="C127" s="50" t="s">
        <v>301</v>
      </c>
      <c r="D127" s="242">
        <v>16216.04</v>
      </c>
      <c r="E127" s="242">
        <v>32723</v>
      </c>
      <c r="F127" s="52">
        <f t="shared" si="1"/>
        <v>201.79402616175093</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2151413.7200000002</v>
      </c>
      <c r="E133" s="51">
        <f>E134+E138</f>
        <v>2487355.9</v>
      </c>
      <c r="F133" s="52">
        <f t="shared" si="1"/>
        <v>115.61495015472893</v>
      </c>
    </row>
    <row r="134" spans="1:6" ht="24" x14ac:dyDescent="0.2">
      <c r="A134" s="53">
        <v>671</v>
      </c>
      <c r="B134" s="232" t="s">
        <v>314</v>
      </c>
      <c r="C134" s="50" t="s">
        <v>315</v>
      </c>
      <c r="D134" s="51">
        <f>SUM(D135:D137)</f>
        <v>2151413.7200000002</v>
      </c>
      <c r="E134" s="51">
        <f>SUM(E135:E137)</f>
        <v>2487355.9</v>
      </c>
      <c r="F134" s="52">
        <f t="shared" ref="F134:F197" si="2">IF(D134&lt;&gt;0,IF(E134/D134&gt;=100,"&gt;&gt;100",E134/D134*100),"-")</f>
        <v>115.61495015472893</v>
      </c>
    </row>
    <row r="135" spans="1:6" ht="12.75" customHeight="1" x14ac:dyDescent="0.2">
      <c r="A135" s="53">
        <v>6711</v>
      </c>
      <c r="B135" s="85" t="s">
        <v>316</v>
      </c>
      <c r="C135" s="50" t="s">
        <v>317</v>
      </c>
      <c r="D135" s="242">
        <v>2139546.37</v>
      </c>
      <c r="E135" s="242">
        <f>2485805.4-2449.5</f>
        <v>2483355.9</v>
      </c>
      <c r="F135" s="52">
        <f t="shared" si="2"/>
        <v>116.06927219810616</v>
      </c>
    </row>
    <row r="136" spans="1:6" ht="24" x14ac:dyDescent="0.2">
      <c r="A136" s="53">
        <v>6712</v>
      </c>
      <c r="B136" s="232" t="s">
        <v>318</v>
      </c>
      <c r="C136" s="50" t="s">
        <v>319</v>
      </c>
      <c r="D136" s="242">
        <v>11867.35</v>
      </c>
      <c r="E136" s="242">
        <v>4000</v>
      </c>
      <c r="F136" s="52">
        <f t="shared" si="2"/>
        <v>33.705924237508796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4100.55</v>
      </c>
      <c r="E139" s="51">
        <f>E140+E150</f>
        <v>0</v>
      </c>
      <c r="F139" s="52">
        <f t="shared" si="2"/>
        <v>0</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4100.55</v>
      </c>
      <c r="E150" s="242">
        <v>0</v>
      </c>
      <c r="F150" s="52">
        <f t="shared" si="2"/>
        <v>0</v>
      </c>
    </row>
    <row r="151" spans="1:6" ht="12.75" customHeight="1" x14ac:dyDescent="0.2">
      <c r="A151" s="53">
        <v>3</v>
      </c>
      <c r="B151" s="85" t="s">
        <v>348</v>
      </c>
      <c r="C151" s="50" t="s">
        <v>56</v>
      </c>
      <c r="D151" s="51">
        <f>D152+D163+D196+D215+D224+D252+D263</f>
        <v>2412249.14</v>
      </c>
      <c r="E151" s="51">
        <f>E152+E163+E196+E215+E224+E252+E263</f>
        <v>2804448.12</v>
      </c>
      <c r="F151" s="52">
        <f t="shared" si="2"/>
        <v>116.25864316817622</v>
      </c>
    </row>
    <row r="152" spans="1:6" ht="12.75" customHeight="1" x14ac:dyDescent="0.2">
      <c r="A152" s="53">
        <v>31</v>
      </c>
      <c r="B152" s="85" t="s">
        <v>349</v>
      </c>
      <c r="C152" s="50" t="s">
        <v>350</v>
      </c>
      <c r="D152" s="51">
        <f>D153+D158+D159</f>
        <v>1950837.33</v>
      </c>
      <c r="E152" s="51">
        <f>E153+E158+E159</f>
        <v>2305584.25</v>
      </c>
      <c r="F152" s="52">
        <f t="shared" si="2"/>
        <v>118.18434138739799</v>
      </c>
    </row>
    <row r="153" spans="1:6" ht="12.75" customHeight="1" x14ac:dyDescent="0.2">
      <c r="A153" s="53">
        <v>311</v>
      </c>
      <c r="B153" s="85" t="s">
        <v>351</v>
      </c>
      <c r="C153" s="50" t="s">
        <v>352</v>
      </c>
      <c r="D153" s="51">
        <f>SUM(D154:D157)</f>
        <v>1588202.17</v>
      </c>
      <c r="E153" s="51">
        <f>SUM(E154:E157)</f>
        <v>1858937.29</v>
      </c>
      <c r="F153" s="52">
        <f t="shared" si="2"/>
        <v>117.04664085681233</v>
      </c>
    </row>
    <row r="154" spans="1:6" ht="12.75" customHeight="1" x14ac:dyDescent="0.2">
      <c r="A154" s="53">
        <v>3111</v>
      </c>
      <c r="B154" s="85" t="s">
        <v>353</v>
      </c>
      <c r="C154" s="50" t="s">
        <v>354</v>
      </c>
      <c r="D154" s="242">
        <v>1588202.17</v>
      </c>
      <c r="E154" s="242">
        <v>1858937.29</v>
      </c>
      <c r="F154" s="52">
        <f t="shared" si="2"/>
        <v>117.04664085681233</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0</v>
      </c>
      <c r="E156" s="242">
        <v>0</v>
      </c>
      <c r="F156" s="52" t="str">
        <f t="shared" si="2"/>
        <v>-</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113899.77</v>
      </c>
      <c r="E158" s="242">
        <v>152790.09</v>
      </c>
      <c r="F158" s="52">
        <f t="shared" si="2"/>
        <v>134.14433584896614</v>
      </c>
    </row>
    <row r="159" spans="1:6" ht="12.75" customHeight="1" x14ac:dyDescent="0.2">
      <c r="A159" s="53">
        <v>313</v>
      </c>
      <c r="B159" s="85" t="s">
        <v>363</v>
      </c>
      <c r="C159" s="50" t="s">
        <v>364</v>
      </c>
      <c r="D159" s="51">
        <f>SUM(D160:D162)</f>
        <v>248735.39</v>
      </c>
      <c r="E159" s="51">
        <f>SUM(E160:E162)</f>
        <v>293856.87</v>
      </c>
      <c r="F159" s="52">
        <f t="shared" si="2"/>
        <v>118.14035389174013</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248735.39</v>
      </c>
      <c r="E161" s="242">
        <v>293856.87</v>
      </c>
      <c r="F161" s="52">
        <f t="shared" si="2"/>
        <v>118.14035389174013</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459125.12</v>
      </c>
      <c r="E163" s="51">
        <f>E164+E169+E177+E187+E188</f>
        <v>496162.79000000004</v>
      </c>
      <c r="F163" s="52">
        <f t="shared" si="2"/>
        <v>108.06701014311741</v>
      </c>
    </row>
    <row r="164" spans="1:6" ht="12.75" customHeight="1" x14ac:dyDescent="0.2">
      <c r="A164" s="53">
        <v>321</v>
      </c>
      <c r="B164" s="85" t="s">
        <v>372</v>
      </c>
      <c r="C164" s="50" t="s">
        <v>373</v>
      </c>
      <c r="D164" s="51">
        <f>SUM(D165:D168)</f>
        <v>41580.859999999993</v>
      </c>
      <c r="E164" s="51">
        <f>SUM(E165:E168)</f>
        <v>46157.240000000005</v>
      </c>
      <c r="F164" s="52">
        <f t="shared" si="2"/>
        <v>111.00597726934944</v>
      </c>
    </row>
    <row r="165" spans="1:6" ht="12.75" customHeight="1" x14ac:dyDescent="0.2">
      <c r="A165" s="53">
        <v>3211</v>
      </c>
      <c r="B165" s="85" t="s">
        <v>374</v>
      </c>
      <c r="C165" s="50" t="s">
        <v>375</v>
      </c>
      <c r="D165" s="242">
        <v>6334.59</v>
      </c>
      <c r="E165" s="242">
        <v>9940.8700000000008</v>
      </c>
      <c r="F165" s="52">
        <f t="shared" si="2"/>
        <v>156.92996705390561</v>
      </c>
    </row>
    <row r="166" spans="1:6" ht="12.75" customHeight="1" x14ac:dyDescent="0.2">
      <c r="A166" s="53">
        <v>3212</v>
      </c>
      <c r="B166" s="85" t="s">
        <v>376</v>
      </c>
      <c r="C166" s="50" t="s">
        <v>377</v>
      </c>
      <c r="D166" s="242">
        <v>31627.8</v>
      </c>
      <c r="E166" s="242">
        <v>33316.370000000003</v>
      </c>
      <c r="F166" s="52">
        <f t="shared" si="2"/>
        <v>105.33887908738515</v>
      </c>
    </row>
    <row r="167" spans="1:6" ht="12.75" customHeight="1" x14ac:dyDescent="0.2">
      <c r="A167" s="53">
        <v>3213</v>
      </c>
      <c r="B167" s="85" t="s">
        <v>378</v>
      </c>
      <c r="C167" s="50" t="s">
        <v>379</v>
      </c>
      <c r="D167" s="242">
        <v>3501.27</v>
      </c>
      <c r="E167" s="242">
        <v>2900</v>
      </c>
      <c r="F167" s="52">
        <f t="shared" si="2"/>
        <v>82.827088456474357</v>
      </c>
    </row>
    <row r="168" spans="1:6" ht="12.75" customHeight="1" x14ac:dyDescent="0.2">
      <c r="A168" s="53">
        <v>3214</v>
      </c>
      <c r="B168" s="85" t="s">
        <v>380</v>
      </c>
      <c r="C168" s="50" t="s">
        <v>381</v>
      </c>
      <c r="D168" s="242">
        <v>117.2</v>
      </c>
      <c r="E168" s="242">
        <v>0</v>
      </c>
      <c r="F168" s="52">
        <f t="shared" si="2"/>
        <v>0</v>
      </c>
    </row>
    <row r="169" spans="1:6" ht="12.75" customHeight="1" x14ac:dyDescent="0.2">
      <c r="A169" s="53">
        <v>322</v>
      </c>
      <c r="B169" s="85" t="s">
        <v>382</v>
      </c>
      <c r="C169" s="50" t="s">
        <v>383</v>
      </c>
      <c r="D169" s="51">
        <f>SUM(D170:D176)</f>
        <v>80627.8</v>
      </c>
      <c r="E169" s="51">
        <f>SUM(E170:E176)</f>
        <v>103264.41999999998</v>
      </c>
      <c r="F169" s="52">
        <f t="shared" si="2"/>
        <v>128.07545288349672</v>
      </c>
    </row>
    <row r="170" spans="1:6" ht="12.75" customHeight="1" x14ac:dyDescent="0.2">
      <c r="A170" s="53">
        <v>3221</v>
      </c>
      <c r="B170" s="85" t="s">
        <v>384</v>
      </c>
      <c r="C170" s="50" t="s">
        <v>385</v>
      </c>
      <c r="D170" s="242">
        <v>8771.94</v>
      </c>
      <c r="E170" s="242">
        <v>8304.1200000000008</v>
      </c>
      <c r="F170" s="52">
        <f t="shared" si="2"/>
        <v>94.6668581864445</v>
      </c>
    </row>
    <row r="171" spans="1:6" ht="12.75" customHeight="1" x14ac:dyDescent="0.2">
      <c r="A171" s="53">
        <v>3222</v>
      </c>
      <c r="B171" s="85" t="s">
        <v>386</v>
      </c>
      <c r="C171" s="50" t="s">
        <v>387</v>
      </c>
      <c r="D171" s="242">
        <v>30390.32</v>
      </c>
      <c r="E171" s="242">
        <v>45217.09</v>
      </c>
      <c r="F171" s="52">
        <f t="shared" si="2"/>
        <v>148.78780480100241</v>
      </c>
    </row>
    <row r="172" spans="1:6" ht="12.75" customHeight="1" x14ac:dyDescent="0.2">
      <c r="A172" s="53">
        <v>3223</v>
      </c>
      <c r="B172" s="85" t="s">
        <v>388</v>
      </c>
      <c r="C172" s="50" t="s">
        <v>389</v>
      </c>
      <c r="D172" s="242">
        <v>39137.43</v>
      </c>
      <c r="E172" s="242">
        <v>43729.31</v>
      </c>
      <c r="F172" s="52">
        <f t="shared" si="2"/>
        <v>111.73270702751815</v>
      </c>
    </row>
    <row r="173" spans="1:6" ht="12.75" customHeight="1" x14ac:dyDescent="0.2">
      <c r="A173" s="53">
        <v>3224</v>
      </c>
      <c r="B173" s="85" t="s">
        <v>390</v>
      </c>
      <c r="C173" s="50" t="s">
        <v>391</v>
      </c>
      <c r="D173" s="242">
        <v>937.7</v>
      </c>
      <c r="E173" s="242">
        <v>3795.62</v>
      </c>
      <c r="F173" s="52">
        <f t="shared" si="2"/>
        <v>404.77978031353308</v>
      </c>
    </row>
    <row r="174" spans="1:6" ht="12.75" customHeight="1" x14ac:dyDescent="0.2">
      <c r="A174" s="53">
        <v>3225</v>
      </c>
      <c r="B174" s="85" t="s">
        <v>392</v>
      </c>
      <c r="C174" s="50" t="s">
        <v>393</v>
      </c>
      <c r="D174" s="242">
        <v>1390.41</v>
      </c>
      <c r="E174" s="242">
        <v>2218.2800000000002</v>
      </c>
      <c r="F174" s="52">
        <f t="shared" si="2"/>
        <v>159.54143022561692</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307017.19</v>
      </c>
      <c r="E177" s="51">
        <f>SUM(E178:E186)</f>
        <v>307206.56000000006</v>
      </c>
      <c r="F177" s="52">
        <f t="shared" si="2"/>
        <v>100.061680585377</v>
      </c>
    </row>
    <row r="178" spans="1:6" ht="12.75" customHeight="1" x14ac:dyDescent="0.2">
      <c r="A178" s="53">
        <v>3231</v>
      </c>
      <c r="B178" s="85" t="s">
        <v>400</v>
      </c>
      <c r="C178" s="50" t="s">
        <v>401</v>
      </c>
      <c r="D178" s="242">
        <v>49740.51</v>
      </c>
      <c r="E178" s="242">
        <v>62989.86</v>
      </c>
      <c r="F178" s="52">
        <f t="shared" si="2"/>
        <v>126.6369403932529</v>
      </c>
    </row>
    <row r="179" spans="1:6" ht="12.75" customHeight="1" x14ac:dyDescent="0.2">
      <c r="A179" s="53">
        <v>3232</v>
      </c>
      <c r="B179" s="85" t="s">
        <v>402</v>
      </c>
      <c r="C179" s="50" t="s">
        <v>403</v>
      </c>
      <c r="D179" s="242">
        <v>72508.5</v>
      </c>
      <c r="E179" s="242">
        <v>31204.78</v>
      </c>
      <c r="F179" s="52">
        <f t="shared" si="2"/>
        <v>43.036030258521414</v>
      </c>
    </row>
    <row r="180" spans="1:6" ht="12.75" customHeight="1" x14ac:dyDescent="0.2">
      <c r="A180" s="53">
        <v>3233</v>
      </c>
      <c r="B180" s="85" t="s">
        <v>404</v>
      </c>
      <c r="C180" s="50" t="s">
        <v>405</v>
      </c>
      <c r="D180" s="242">
        <v>32341.25</v>
      </c>
      <c r="E180" s="242">
        <v>33910</v>
      </c>
      <c r="F180" s="52">
        <f t="shared" si="2"/>
        <v>104.85061647277085</v>
      </c>
    </row>
    <row r="181" spans="1:6" ht="12.75" customHeight="1" x14ac:dyDescent="0.2">
      <c r="A181" s="53">
        <v>3234</v>
      </c>
      <c r="B181" s="85" t="s">
        <v>406</v>
      </c>
      <c r="C181" s="50" t="s">
        <v>407</v>
      </c>
      <c r="D181" s="242">
        <v>3439.98</v>
      </c>
      <c r="E181" s="242">
        <v>3611.87</v>
      </c>
      <c r="F181" s="52">
        <f t="shared" si="2"/>
        <v>104.99683137692661</v>
      </c>
    </row>
    <row r="182" spans="1:6" ht="12.75" customHeight="1" x14ac:dyDescent="0.2">
      <c r="A182" s="53">
        <v>3235</v>
      </c>
      <c r="B182" s="85" t="s">
        <v>408</v>
      </c>
      <c r="C182" s="50" t="s">
        <v>409</v>
      </c>
      <c r="D182" s="242">
        <v>0</v>
      </c>
      <c r="E182" s="242">
        <v>0</v>
      </c>
      <c r="F182" s="52" t="str">
        <f t="shared" si="2"/>
        <v>-</v>
      </c>
    </row>
    <row r="183" spans="1:6" ht="12.75" customHeight="1" x14ac:dyDescent="0.2">
      <c r="A183" s="53">
        <v>3236</v>
      </c>
      <c r="B183" s="85" t="s">
        <v>410</v>
      </c>
      <c r="C183" s="50" t="s">
        <v>411</v>
      </c>
      <c r="D183" s="242">
        <v>20545.25</v>
      </c>
      <c r="E183" s="242">
        <v>31312.5</v>
      </c>
      <c r="F183" s="52">
        <f t="shared" si="2"/>
        <v>152.40749078254098</v>
      </c>
    </row>
    <row r="184" spans="1:6" ht="12.75" customHeight="1" x14ac:dyDescent="0.2">
      <c r="A184" s="53">
        <v>3237</v>
      </c>
      <c r="B184" s="85" t="s">
        <v>412</v>
      </c>
      <c r="C184" s="50" t="s">
        <v>413</v>
      </c>
      <c r="D184" s="242">
        <v>92522.95</v>
      </c>
      <c r="E184" s="242">
        <v>99359.15</v>
      </c>
      <c r="F184" s="52">
        <f t="shared" si="2"/>
        <v>107.38865330169433</v>
      </c>
    </row>
    <row r="185" spans="1:6" ht="12.75" customHeight="1" x14ac:dyDescent="0.2">
      <c r="A185" s="53">
        <v>3238</v>
      </c>
      <c r="B185" s="85" t="s">
        <v>414</v>
      </c>
      <c r="C185" s="50" t="s">
        <v>415</v>
      </c>
      <c r="D185" s="242">
        <v>4006.74</v>
      </c>
      <c r="E185" s="242">
        <v>3656.59</v>
      </c>
      <c r="F185" s="52">
        <f t="shared" si="2"/>
        <v>91.260975256692475</v>
      </c>
    </row>
    <row r="186" spans="1:6" ht="12.75" customHeight="1" x14ac:dyDescent="0.2">
      <c r="A186" s="53">
        <v>3239</v>
      </c>
      <c r="B186" s="85" t="s">
        <v>416</v>
      </c>
      <c r="C186" s="50" t="s">
        <v>417</v>
      </c>
      <c r="D186" s="242">
        <v>31912.01</v>
      </c>
      <c r="E186" s="242">
        <v>41161.81</v>
      </c>
      <c r="F186" s="52">
        <f t="shared" si="2"/>
        <v>128.98532558745123</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29899.27</v>
      </c>
      <c r="E188" s="51">
        <f>SUM(E189:E195)</f>
        <v>39534.57</v>
      </c>
      <c r="F188" s="52">
        <f t="shared" si="2"/>
        <v>132.22587039750468</v>
      </c>
    </row>
    <row r="189" spans="1:6" ht="12.75" customHeight="1" x14ac:dyDescent="0.2">
      <c r="A189" s="53">
        <v>3291</v>
      </c>
      <c r="B189" s="232" t="s">
        <v>422</v>
      </c>
      <c r="C189" s="50" t="s">
        <v>423</v>
      </c>
      <c r="D189" s="242">
        <v>2282.7199999999998</v>
      </c>
      <c r="E189" s="242">
        <v>4046.02</v>
      </c>
      <c r="F189" s="52">
        <f t="shared" si="2"/>
        <v>177.24556669236702</v>
      </c>
    </row>
    <row r="190" spans="1:6" ht="12.75" customHeight="1" x14ac:dyDescent="0.2">
      <c r="A190" s="53">
        <v>3292</v>
      </c>
      <c r="B190" s="85" t="s">
        <v>424</v>
      </c>
      <c r="C190" s="50" t="s">
        <v>425</v>
      </c>
      <c r="D190" s="242">
        <v>12812.55</v>
      </c>
      <c r="E190" s="242">
        <v>12590.79</v>
      </c>
      <c r="F190" s="52">
        <f t="shared" si="2"/>
        <v>98.269196998255623</v>
      </c>
    </row>
    <row r="191" spans="1:6" ht="12.75" customHeight="1" x14ac:dyDescent="0.2">
      <c r="A191" s="53">
        <v>3293</v>
      </c>
      <c r="B191" s="85" t="s">
        <v>426</v>
      </c>
      <c r="C191" s="50" t="s">
        <v>427</v>
      </c>
      <c r="D191" s="242">
        <v>12086.48</v>
      </c>
      <c r="E191" s="242">
        <v>19294.22</v>
      </c>
      <c r="F191" s="52">
        <f t="shared" si="2"/>
        <v>159.63473236211041</v>
      </c>
    </row>
    <row r="192" spans="1:6" ht="12.75" customHeight="1" x14ac:dyDescent="0.2">
      <c r="A192" s="53">
        <v>3294</v>
      </c>
      <c r="B192" s="85" t="s">
        <v>428</v>
      </c>
      <c r="C192" s="50" t="s">
        <v>429</v>
      </c>
      <c r="D192" s="242">
        <v>953.91</v>
      </c>
      <c r="E192" s="242">
        <v>1023.3</v>
      </c>
      <c r="F192" s="52">
        <f t="shared" si="2"/>
        <v>107.27427115765637</v>
      </c>
    </row>
    <row r="193" spans="1:6" ht="12.75" customHeight="1" x14ac:dyDescent="0.2">
      <c r="A193" s="53">
        <v>3295</v>
      </c>
      <c r="B193" s="85" t="s">
        <v>430</v>
      </c>
      <c r="C193" s="50" t="s">
        <v>431</v>
      </c>
      <c r="D193" s="242">
        <v>1763.61</v>
      </c>
      <c r="E193" s="242">
        <v>2565.92</v>
      </c>
      <c r="F193" s="52">
        <f t="shared" si="2"/>
        <v>145.49248416600042</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0</v>
      </c>
      <c r="E195" s="242">
        <v>14.32</v>
      </c>
      <c r="F195" s="52" t="str">
        <f t="shared" si="2"/>
        <v>-</v>
      </c>
    </row>
    <row r="196" spans="1:6" ht="12.75" customHeight="1" x14ac:dyDescent="0.2">
      <c r="A196" s="53">
        <v>34</v>
      </c>
      <c r="B196" s="232" t="s">
        <v>436</v>
      </c>
      <c r="C196" s="50" t="s">
        <v>437</v>
      </c>
      <c r="D196" s="51">
        <f>D197+D202+D210</f>
        <v>1871.9199999999998</v>
      </c>
      <c r="E196" s="51">
        <f>E197+E202+E210</f>
        <v>2701.08</v>
      </c>
      <c r="F196" s="52">
        <f t="shared" si="2"/>
        <v>144.29462797555453</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1871.9199999999998</v>
      </c>
      <c r="E210" s="51">
        <f>SUM(E211:E214)</f>
        <v>2701.08</v>
      </c>
      <c r="F210" s="52">
        <f t="shared" si="3"/>
        <v>144.29462797555453</v>
      </c>
    </row>
    <row r="211" spans="1:6" ht="12.75" customHeight="1" x14ac:dyDescent="0.2">
      <c r="A211" s="53">
        <v>3431</v>
      </c>
      <c r="B211" s="232" t="s">
        <v>466</v>
      </c>
      <c r="C211" s="50" t="s">
        <v>467</v>
      </c>
      <c r="D211" s="242">
        <v>1835.6</v>
      </c>
      <c r="E211" s="242">
        <v>2589.79</v>
      </c>
      <c r="F211" s="52">
        <f t="shared" si="3"/>
        <v>141.0868380910874</v>
      </c>
    </row>
    <row r="212" spans="1:6" ht="12.75" customHeight="1" x14ac:dyDescent="0.2">
      <c r="A212" s="53">
        <v>3432</v>
      </c>
      <c r="B212" s="85" t="s">
        <v>468</v>
      </c>
      <c r="C212" s="50" t="s">
        <v>469</v>
      </c>
      <c r="D212" s="242">
        <v>0.06</v>
      </c>
      <c r="E212" s="242">
        <v>0</v>
      </c>
      <c r="F212" s="52">
        <f t="shared" si="3"/>
        <v>0</v>
      </c>
    </row>
    <row r="213" spans="1:6" ht="12.75" customHeight="1" x14ac:dyDescent="0.2">
      <c r="A213" s="53">
        <v>3433</v>
      </c>
      <c r="B213" s="85" t="s">
        <v>470</v>
      </c>
      <c r="C213" s="50" t="s">
        <v>471</v>
      </c>
      <c r="D213" s="242">
        <v>36.26</v>
      </c>
      <c r="E213" s="242">
        <v>111.29</v>
      </c>
      <c r="F213" s="52">
        <f t="shared" si="3"/>
        <v>306.92222835079986</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414.77</v>
      </c>
      <c r="E224" s="51">
        <f>E225+E228+E231+E236+E240+E244+E247</f>
        <v>0</v>
      </c>
      <c r="F224" s="52">
        <f t="shared" si="3"/>
        <v>0</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414.77</v>
      </c>
      <c r="E247" s="51">
        <f>SUM(E248:E251)</f>
        <v>0</v>
      </c>
      <c r="F247" s="52">
        <f t="shared" si="3"/>
        <v>0</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414.77</v>
      </c>
      <c r="E250" s="242">
        <v>0</v>
      </c>
      <c r="F250" s="52">
        <f t="shared" si="3"/>
        <v>0</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2412249.14</v>
      </c>
      <c r="E289" s="51">
        <f>E151-E287+E288</f>
        <v>2804448.12</v>
      </c>
      <c r="F289" s="52">
        <f t="shared" si="4"/>
        <v>116.25864316817622</v>
      </c>
    </row>
    <row r="290" spans="1:6" ht="12.75" customHeight="1" x14ac:dyDescent="0.2">
      <c r="A290" s="53" t="s">
        <v>609</v>
      </c>
      <c r="B290" s="85" t="s">
        <v>620</v>
      </c>
      <c r="C290" s="50" t="s">
        <v>621</v>
      </c>
      <c r="D290" s="51">
        <f>IF(D6&gt;=D289,D6-D289,0)</f>
        <v>51322.209999999963</v>
      </c>
      <c r="E290" s="51">
        <f>IF(E6&gt;=E289,E6-E289,0)</f>
        <v>51644.229999999981</v>
      </c>
      <c r="F290" s="52">
        <f t="shared" si="4"/>
        <v>100.62744764888343</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11048.13</v>
      </c>
      <c r="F292" s="52" t="str">
        <f t="shared" si="4"/>
        <v>-</v>
      </c>
    </row>
    <row r="293" spans="1:6" ht="12.75" customHeight="1" x14ac:dyDescent="0.2">
      <c r="A293" s="53">
        <v>92221</v>
      </c>
      <c r="B293" s="85" t="s">
        <v>626</v>
      </c>
      <c r="C293" s="50" t="s">
        <v>627</v>
      </c>
      <c r="D293" s="242">
        <v>29027.7</v>
      </c>
      <c r="E293" s="242">
        <v>0</v>
      </c>
      <c r="F293" s="52">
        <f t="shared" si="4"/>
        <v>0</v>
      </c>
    </row>
    <row r="294" spans="1:6" ht="12.75" customHeight="1" x14ac:dyDescent="0.2">
      <c r="A294" s="53">
        <v>96</v>
      </c>
      <c r="B294" s="85" t="s">
        <v>628</v>
      </c>
      <c r="C294" s="50" t="s">
        <v>629</v>
      </c>
      <c r="D294" s="242">
        <v>3145.4</v>
      </c>
      <c r="E294" s="242">
        <v>1148.48</v>
      </c>
      <c r="F294" s="52">
        <f t="shared" si="4"/>
        <v>36.513003115660965</v>
      </c>
    </row>
    <row r="295" spans="1:6" ht="24" x14ac:dyDescent="0.2">
      <c r="A295" s="53">
        <v>9661</v>
      </c>
      <c r="B295" s="85" t="s">
        <v>630</v>
      </c>
      <c r="C295" s="50" t="s">
        <v>631</v>
      </c>
      <c r="D295" s="242">
        <v>312.36</v>
      </c>
      <c r="E295" s="242">
        <v>512.36</v>
      </c>
      <c r="F295" s="52">
        <f t="shared" si="4"/>
        <v>164.02868485081316</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4004.49</v>
      </c>
      <c r="E350" s="51">
        <f>E351+E363+E396+E400+E402</f>
        <v>13917.54</v>
      </c>
      <c r="F350" s="52">
        <f t="shared" si="6"/>
        <v>347.54837694687717</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4004.49</v>
      </c>
      <c r="E363" s="51">
        <f>E364+E369+E378+E383+E388+E391</f>
        <v>13917.54</v>
      </c>
      <c r="F363" s="52">
        <f t="shared" si="7"/>
        <v>347.54837694687717</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4004.49</v>
      </c>
      <c r="E369" s="51">
        <f>SUM(E370:E377)</f>
        <v>13917.54</v>
      </c>
      <c r="F369" s="52">
        <f t="shared" si="7"/>
        <v>347.54837694687717</v>
      </c>
    </row>
    <row r="370" spans="1:6" ht="12.75" customHeight="1" x14ac:dyDescent="0.2">
      <c r="A370" s="53">
        <v>4221</v>
      </c>
      <c r="B370" s="85" t="s">
        <v>675</v>
      </c>
      <c r="C370" s="50" t="s">
        <v>767</v>
      </c>
      <c r="D370" s="242">
        <v>3177.2</v>
      </c>
      <c r="E370" s="242">
        <v>6293.65</v>
      </c>
      <c r="F370" s="52">
        <f t="shared" si="7"/>
        <v>198.08793906584415</v>
      </c>
    </row>
    <row r="371" spans="1:6" ht="12.75" customHeight="1" x14ac:dyDescent="0.2">
      <c r="A371" s="53">
        <v>4222</v>
      </c>
      <c r="B371" s="85" t="s">
        <v>768</v>
      </c>
      <c r="C371" s="50" t="s">
        <v>769</v>
      </c>
      <c r="D371" s="242">
        <v>0</v>
      </c>
      <c r="E371" s="242">
        <v>626.01</v>
      </c>
      <c r="F371" s="52" t="str">
        <f t="shared" si="7"/>
        <v>-</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827.29</v>
      </c>
      <c r="E376" s="242">
        <v>6997.88</v>
      </c>
      <c r="F376" s="52">
        <f t="shared" si="7"/>
        <v>845.87992118845875</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4004.49</v>
      </c>
      <c r="E408" s="51">
        <f>IF(E350&gt;=E298,E350-E298,0)</f>
        <v>13917.54</v>
      </c>
      <c r="F408" s="52">
        <f t="shared" si="8"/>
        <v>347.54837694687717</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7241.89</v>
      </c>
      <c r="E410" s="242">
        <v>0</v>
      </c>
      <c r="F410" s="52">
        <f t="shared" si="8"/>
        <v>0</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2463571.35</v>
      </c>
      <c r="E412" s="51">
        <f>E6+E298</f>
        <v>2856092.35</v>
      </c>
      <c r="F412" s="52">
        <f t="shared" si="8"/>
        <v>115.93300717675581</v>
      </c>
    </row>
    <row r="413" spans="1:6" ht="12.75" customHeight="1" x14ac:dyDescent="0.2">
      <c r="A413" s="53" t="s">
        <v>609</v>
      </c>
      <c r="B413" s="85" t="s">
        <v>832</v>
      </c>
      <c r="C413" s="50" t="s">
        <v>833</v>
      </c>
      <c r="D413" s="51">
        <f>D289+D350</f>
        <v>2416253.6300000004</v>
      </c>
      <c r="E413" s="51">
        <f>E289+E350</f>
        <v>2818365.66</v>
      </c>
      <c r="F413" s="52">
        <f t="shared" si="8"/>
        <v>116.64196278931196</v>
      </c>
    </row>
    <row r="414" spans="1:6" ht="12.75" customHeight="1" x14ac:dyDescent="0.2">
      <c r="A414" s="53" t="s">
        <v>609</v>
      </c>
      <c r="B414" s="85" t="s">
        <v>834</v>
      </c>
      <c r="C414" s="50" t="s">
        <v>835</v>
      </c>
      <c r="D414" s="51">
        <f>IF(D412&gt;=D413,D412-D413,0)</f>
        <v>47317.719999999739</v>
      </c>
      <c r="E414" s="51">
        <f>IF(E412&gt;=E413,E412-E413,0)</f>
        <v>37726.689999999944</v>
      </c>
      <c r="F414" s="52">
        <f t="shared" si="8"/>
        <v>79.73057450781684</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232" t="s">
        <v>839</v>
      </c>
      <c r="C416" s="61" t="s">
        <v>840</v>
      </c>
      <c r="D416" s="51">
        <f>IF(D292-D293+D409-D410&gt;=0,D292-D293+D409-D410,0)</f>
        <v>0</v>
      </c>
      <c r="E416" s="51">
        <f>IF(E292-E293+E409-E410&gt;=0,E292-E293+E409-E410,0)</f>
        <v>11048.13</v>
      </c>
      <c r="F416" s="52" t="str">
        <f t="shared" si="8"/>
        <v>-</v>
      </c>
    </row>
    <row r="417" spans="1:6" ht="12.75" customHeight="1" x14ac:dyDescent="0.2">
      <c r="A417" s="60" t="s">
        <v>838</v>
      </c>
      <c r="B417" s="85" t="s">
        <v>841</v>
      </c>
      <c r="C417" s="61" t="s">
        <v>842</v>
      </c>
      <c r="D417" s="51">
        <f>IF(D293-D292+D410-D409&gt;=0,D293-D292+D410-D409,0)</f>
        <v>36269.590000000004</v>
      </c>
      <c r="E417" s="51">
        <f>IF(E293-E292+E410-E409&gt;=0,E293-E292+E410-E409,0)</f>
        <v>0</v>
      </c>
      <c r="F417" s="52">
        <f t="shared" si="8"/>
        <v>0</v>
      </c>
    </row>
    <row r="418" spans="1:6" ht="12.75" customHeight="1" x14ac:dyDescent="0.2">
      <c r="A418" s="55" t="s">
        <v>843</v>
      </c>
      <c r="B418" s="233" t="s">
        <v>844</v>
      </c>
      <c r="C418" s="56" t="s">
        <v>845</v>
      </c>
      <c r="D418" s="62">
        <f>D294+D411</f>
        <v>3145.4</v>
      </c>
      <c r="E418" s="62">
        <f>E294+E411</f>
        <v>1148.48</v>
      </c>
      <c r="F418" s="57">
        <f t="shared" si="8"/>
        <v>36.513003115660965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2463571.35</v>
      </c>
      <c r="E639" s="51">
        <f>E412+E420</f>
        <v>2856092.35</v>
      </c>
      <c r="F639" s="52">
        <f t="shared" si="12"/>
        <v>115.93300717675581</v>
      </c>
    </row>
    <row r="640" spans="1:6" ht="12.75" customHeight="1" x14ac:dyDescent="0.2">
      <c r="A640" s="53" t="s">
        <v>609</v>
      </c>
      <c r="B640" s="85" t="s">
        <v>1278</v>
      </c>
      <c r="C640" s="50" t="s">
        <v>1279</v>
      </c>
      <c r="D640" s="51">
        <f>D413+D528</f>
        <v>2416253.6300000004</v>
      </c>
      <c r="E640" s="51">
        <f>E413+E528</f>
        <v>2818365.66</v>
      </c>
      <c r="F640" s="52">
        <f t="shared" si="12"/>
        <v>116.64196278931196</v>
      </c>
    </row>
    <row r="641" spans="1:6" ht="12.75" customHeight="1" x14ac:dyDescent="0.2">
      <c r="A641" s="53" t="s">
        <v>609</v>
      </c>
      <c r="B641" s="85" t="s">
        <v>1280</v>
      </c>
      <c r="C641" s="50" t="s">
        <v>1281</v>
      </c>
      <c r="D641" s="51">
        <f>IF(D639&gt;=D640,D639-D640,0)</f>
        <v>47317.719999999739</v>
      </c>
      <c r="E641" s="51">
        <f>IF(E639&gt;=E640,E639-E640,0)</f>
        <v>37726.689999999944</v>
      </c>
      <c r="F641" s="52">
        <f t="shared" si="12"/>
        <v>79.73057450781684</v>
      </c>
    </row>
    <row r="642" spans="1:6" ht="12.75" customHeight="1" x14ac:dyDescent="0.2">
      <c r="A642" s="53" t="s">
        <v>609</v>
      </c>
      <c r="B642" s="85" t="s">
        <v>1282</v>
      </c>
      <c r="C642" s="50" t="s">
        <v>1283</v>
      </c>
      <c r="D642" s="51">
        <f>IF(D640&gt;=D639,D640-D639,0)</f>
        <v>0</v>
      </c>
      <c r="E642" s="51">
        <f>IF(E640&gt;=E639,E640-E639,0)</f>
        <v>0</v>
      </c>
      <c r="F642" s="52" t="str">
        <f t="shared" si="12"/>
        <v>-</v>
      </c>
    </row>
    <row r="643" spans="1:6" ht="24" x14ac:dyDescent="0.2">
      <c r="A643" s="60" t="s">
        <v>1284</v>
      </c>
      <c r="B643" s="85" t="s">
        <v>1285</v>
      </c>
      <c r="C643" s="61" t="s">
        <v>1284</v>
      </c>
      <c r="D643" s="51">
        <f>IF(D416-D417+D637-D638&gt;=0,D416-D417+D637-D638,0)</f>
        <v>0</v>
      </c>
      <c r="E643" s="51">
        <f>IF(E416-E417+E637-E638&gt;=0,E416-E417+E637-E638,0)</f>
        <v>11048.13</v>
      </c>
      <c r="F643" s="52" t="str">
        <f t="shared" si="12"/>
        <v>-</v>
      </c>
    </row>
    <row r="644" spans="1:6" ht="24" x14ac:dyDescent="0.2">
      <c r="A644" s="60" t="s">
        <v>1286</v>
      </c>
      <c r="B644" s="85" t="s">
        <v>1287</v>
      </c>
      <c r="C644" s="61" t="s">
        <v>1286</v>
      </c>
      <c r="D644" s="51">
        <f>IF(D417-D416+D638-D637&gt;=0,D417-D416+D638-D637,0)</f>
        <v>36269.590000000004</v>
      </c>
      <c r="E644" s="51">
        <f>IF(E417-E416+E638-E637&gt;=0,E417-E416+E638-E637,0)</f>
        <v>0</v>
      </c>
      <c r="F644" s="52">
        <f t="shared" si="12"/>
        <v>0</v>
      </c>
    </row>
    <row r="645" spans="1:6" ht="24" x14ac:dyDescent="0.2">
      <c r="A645" s="53" t="s">
        <v>609</v>
      </c>
      <c r="B645" s="85" t="s">
        <v>1288</v>
      </c>
      <c r="C645" s="50" t="s">
        <v>1289</v>
      </c>
      <c r="D645" s="51">
        <f>IF(D641+D643-D642-D644&gt;=0,D641+D643-D642-D644,0)</f>
        <v>11048.129999999735</v>
      </c>
      <c r="E645" s="51">
        <f>IF(E641+E643-E642-E644&gt;=0,E641+E643-E642-E644,0)</f>
        <v>48774.819999999942</v>
      </c>
      <c r="F645" s="52">
        <f t="shared" si="12"/>
        <v>441.47579726162809</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0</v>
      </c>
      <c r="E647" s="243">
        <v>0</v>
      </c>
      <c r="F647" s="57" t="str">
        <f t="shared" si="12"/>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155465.66</v>
      </c>
      <c r="E649" s="242">
        <v>203970.67</v>
      </c>
      <c r="F649" s="52">
        <f t="shared" ref="F649:F712" si="13">IF(D649&lt;&gt;0,IF(E649/D649&gt;=100,"&gt;&gt;100",E649/D649*100),"-")</f>
        <v>131.19982252029163</v>
      </c>
    </row>
    <row r="650" spans="1:6" ht="12.75" customHeight="1" x14ac:dyDescent="0.2">
      <c r="A650" s="53" t="s">
        <v>1297</v>
      </c>
      <c r="B650" s="85" t="s">
        <v>1298</v>
      </c>
      <c r="C650" s="50" t="s">
        <v>1297</v>
      </c>
      <c r="D650" s="242">
        <v>2598184.7000000002</v>
      </c>
      <c r="E650" s="242">
        <v>3011145.02</v>
      </c>
      <c r="F650" s="52">
        <f t="shared" si="13"/>
        <v>115.89418642947132</v>
      </c>
    </row>
    <row r="651" spans="1:6" ht="12.75" customHeight="1" x14ac:dyDescent="0.2">
      <c r="A651" s="53" t="s">
        <v>1299</v>
      </c>
      <c r="B651" s="85" t="s">
        <v>1300</v>
      </c>
      <c r="C651" s="50" t="s">
        <v>1299</v>
      </c>
      <c r="D651" s="242">
        <v>2549679.69</v>
      </c>
      <c r="E651" s="242">
        <v>2933318.61</v>
      </c>
      <c r="F651" s="52">
        <f t="shared" si="13"/>
        <v>115.04655355355638</v>
      </c>
    </row>
    <row r="652" spans="1:6" ht="24" x14ac:dyDescent="0.2">
      <c r="A652" s="53">
        <v>11</v>
      </c>
      <c r="B652" s="85" t="s">
        <v>1301</v>
      </c>
      <c r="C652" s="50" t="s">
        <v>1302</v>
      </c>
      <c r="D652" s="51">
        <f>+D649+D650-D651</f>
        <v>203970.67000000039</v>
      </c>
      <c r="E652" s="51">
        <f>+E649+E650-E651</f>
        <v>281797.08000000007</v>
      </c>
      <c r="F652" s="52">
        <f t="shared" si="13"/>
        <v>138.15568679555719</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72</v>
      </c>
      <c r="E654" s="262">
        <v>72</v>
      </c>
      <c r="F654" s="52">
        <f t="shared" si="13"/>
        <v>100</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71</v>
      </c>
      <c r="E656" s="262">
        <v>71</v>
      </c>
      <c r="F656" s="52">
        <f t="shared" si="13"/>
        <v>100</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414.77</v>
      </c>
      <c r="E694" s="242">
        <v>0</v>
      </c>
      <c r="F694" s="52">
        <f t="shared" si="13"/>
        <v>0</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289424.28999999998</v>
      </c>
      <c r="E710" s="242">
        <v>336010.56</v>
      </c>
      <c r="F710" s="52">
        <f t="shared" si="13"/>
        <v>116.09618529253368</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5415.39</v>
      </c>
      <c r="E716" s="242">
        <v>0</v>
      </c>
      <c r="F716" s="52">
        <f t="shared" si="14"/>
        <v>0</v>
      </c>
    </row>
    <row r="717" spans="1:6" ht="12.75" customHeight="1" x14ac:dyDescent="0.2">
      <c r="A717" s="53">
        <v>31215</v>
      </c>
      <c r="B717" s="85" t="s">
        <v>1414</v>
      </c>
      <c r="C717" s="50" t="s">
        <v>1415</v>
      </c>
      <c r="D717" s="242">
        <v>398.17</v>
      </c>
      <c r="E717" s="242">
        <v>560</v>
      </c>
      <c r="F717" s="52">
        <f t="shared" si="14"/>
        <v>140.64344375517993</v>
      </c>
    </row>
    <row r="718" spans="1:6" ht="12.75" customHeight="1" x14ac:dyDescent="0.2">
      <c r="A718" s="53">
        <v>32121</v>
      </c>
      <c r="B718" s="85" t="s">
        <v>1416</v>
      </c>
      <c r="C718" s="50" t="s">
        <v>1417</v>
      </c>
      <c r="D718" s="242">
        <v>31627.8</v>
      </c>
      <c r="E718" s="242">
        <v>33316.370000000003</v>
      </c>
      <c r="F718" s="52">
        <f t="shared" si="14"/>
        <v>105.33887908738515</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5436</v>
      </c>
      <c r="E720" s="242">
        <v>7013</v>
      </c>
      <c r="F720" s="52">
        <f t="shared" si="14"/>
        <v>129.01030169242088</v>
      </c>
    </row>
    <row r="721" spans="1:6" ht="12.75" customHeight="1" x14ac:dyDescent="0.2">
      <c r="A721" s="53" t="s">
        <v>1422</v>
      </c>
      <c r="B721" s="85" t="s">
        <v>1423</v>
      </c>
      <c r="C721" s="50" t="s">
        <v>1422</v>
      </c>
      <c r="D721" s="242">
        <v>57902.38</v>
      </c>
      <c r="E721" s="242">
        <v>67305.350000000006</v>
      </c>
      <c r="F721" s="52">
        <f t="shared" si="14"/>
        <v>116.23934974693614</v>
      </c>
    </row>
    <row r="722" spans="1:6" ht="12.75" customHeight="1" x14ac:dyDescent="0.2">
      <c r="A722" s="53" t="s">
        <v>1424</v>
      </c>
      <c r="B722" s="85" t="s">
        <v>1425</v>
      </c>
      <c r="C722" s="50" t="s">
        <v>1424</v>
      </c>
      <c r="D722" s="242">
        <v>6475.17</v>
      </c>
      <c r="E722" s="242">
        <v>7222.97</v>
      </c>
      <c r="F722" s="52">
        <f t="shared" si="14"/>
        <v>111.54873153909473</v>
      </c>
    </row>
    <row r="723" spans="1:6" ht="12.75" customHeight="1" x14ac:dyDescent="0.2">
      <c r="A723" s="53" t="s">
        <v>1426</v>
      </c>
      <c r="B723" s="85" t="s">
        <v>1427</v>
      </c>
      <c r="C723" s="50" t="s">
        <v>1426</v>
      </c>
      <c r="D723" s="242">
        <v>12788.89</v>
      </c>
      <c r="E723" s="242">
        <v>19955.830000000002</v>
      </c>
      <c r="F723" s="52">
        <f t="shared" si="14"/>
        <v>156.04036003124588</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2282.7199999999998</v>
      </c>
      <c r="E725" s="242">
        <v>4046.02</v>
      </c>
      <c r="F725" s="52">
        <f t="shared" si="14"/>
        <v>177.24556669236702</v>
      </c>
    </row>
    <row r="726" spans="1:6" ht="12.75" customHeight="1" x14ac:dyDescent="0.2">
      <c r="A726" s="53" t="s">
        <v>1432</v>
      </c>
      <c r="B726" s="85" t="s">
        <v>1433</v>
      </c>
      <c r="C726" s="50" t="s">
        <v>1432</v>
      </c>
      <c r="D726" s="242">
        <v>1814.99</v>
      </c>
      <c r="E726" s="242">
        <v>866.34</v>
      </c>
      <c r="F726" s="52">
        <f t="shared" si="14"/>
        <v>47.73249439390851</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3689071.9800000009</v>
      </c>
      <c r="E6" s="229">
        <f>E7+E68</f>
        <v>3690594.2200000007</v>
      </c>
      <c r="F6" s="230">
        <f t="shared" ref="F6:F37" si="0">IF(D6&gt;0,IF(E6/D6&gt;=100,"&gt;&gt;100",E6/D6*100),"-")</f>
        <v>100.04126349413221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3481430.3400000008</v>
      </c>
      <c r="E7" s="104">
        <f>E8+E12+E51+E52+E56+E63</f>
        <v>3402296.9400000009</v>
      </c>
      <c r="F7" s="93">
        <f t="shared" si="0"/>
        <v>97.726985972093303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24353.18</v>
      </c>
      <c r="E8" s="104">
        <f>E9+E10-E11</f>
        <v>24353.18</v>
      </c>
      <c r="F8" s="93">
        <f t="shared" si="0"/>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24353.18</v>
      </c>
      <c r="E9" s="247">
        <v>24353.18</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3457077.1600000006</v>
      </c>
      <c r="E12" s="104">
        <f>E13+E19+E29+E35+E41+E45</f>
        <v>3377943.7600000007</v>
      </c>
      <c r="F12" s="93">
        <f t="shared" si="0"/>
        <v>97.710973856308144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3402833.1100000008</v>
      </c>
      <c r="E13" s="104">
        <f>SUM(E14:E17)-E18</f>
        <v>3324532.8000000007</v>
      </c>
      <c r="F13" s="93">
        <f t="shared" si="0"/>
        <v>97.698967082167599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4496976.2300000004</v>
      </c>
      <c r="E15" s="247">
        <v>4496976.2300000004</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441762.28</v>
      </c>
      <c r="E17" s="247">
        <v>441762.28</v>
      </c>
      <c r="F17" s="93">
        <f t="shared" si="0"/>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1535905.4</v>
      </c>
      <c r="E18" s="247">
        <v>1614205.71</v>
      </c>
      <c r="F18" s="93">
        <f t="shared" si="0"/>
        <v>105.09799041008645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29138.369999999879</v>
      </c>
      <c r="E19" s="104">
        <f>SUM(E20:E27)-E28</f>
        <v>32382.369999999879</v>
      </c>
      <c r="F19" s="93">
        <f t="shared" si="0"/>
        <v>111.13308671693034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238243.78</v>
      </c>
      <c r="E20" s="247">
        <v>244537.43</v>
      </c>
      <c r="F20" s="93">
        <f t="shared" si="0"/>
        <v>102.64168491618122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27186.21</v>
      </c>
      <c r="E21" s="247">
        <v>27812.22</v>
      </c>
      <c r="F21" s="93">
        <f t="shared" si="0"/>
        <v>102.30267477518935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477469.67</v>
      </c>
      <c r="E22" s="247">
        <v>477469.67</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12911.96</v>
      </c>
      <c r="E24" s="247">
        <v>12911.96</v>
      </c>
      <c r="F24" s="93">
        <f t="shared" si="0"/>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415671.53</v>
      </c>
      <c r="E25" s="247">
        <v>415671.53</v>
      </c>
      <c r="F25" s="93">
        <f t="shared" si="0"/>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34029.5</v>
      </c>
      <c r="E26" s="247">
        <v>41027.379999999997</v>
      </c>
      <c r="F26" s="93">
        <f t="shared" si="0"/>
        <v>120.56415756916792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1176374.28</v>
      </c>
      <c r="E28" s="247">
        <v>1187047.82</v>
      </c>
      <c r="F28" s="93">
        <f t="shared" si="0"/>
        <v>100.90732517545351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23691.02</v>
      </c>
      <c r="E29" s="104">
        <f>SUM(E30:E33)-E34</f>
        <v>20306.59</v>
      </c>
      <c r="F29" s="93">
        <f t="shared" si="0"/>
        <v>85.714291744298052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27075.45</v>
      </c>
      <c r="E30" s="247">
        <v>27075.45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3384.43</v>
      </c>
      <c r="E34" s="247">
        <v>6768.86</v>
      </c>
      <c r="F34" s="93">
        <f t="shared" si="0"/>
        <v>200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1414.6599999999999</v>
      </c>
      <c r="E45" s="104">
        <f>SUM(E46:E49)-E50</f>
        <v>722</v>
      </c>
      <c r="F45" s="93">
        <f t="shared" si="1"/>
        <v>51.036998289341618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18800.439999999999</v>
      </c>
      <c r="E47" s="247">
        <v>18800.439999999999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17385.78</v>
      </c>
      <c r="E50" s="247">
        <v>18078.439999999999</v>
      </c>
      <c r="F50" s="93">
        <f t="shared" si="1"/>
        <v>103.98406053682952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12259.07</v>
      </c>
      <c r="E54" s="247">
        <v>14477.35</v>
      </c>
      <c r="F54" s="93">
        <f t="shared" si="1"/>
        <v>118.09501046979911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12259.07</v>
      </c>
      <c r="E55" s="247">
        <v>14477.35</v>
      </c>
      <c r="F55" s="93">
        <f t="shared" si="1"/>
        <v>118.09501046979911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207641.63999999998</v>
      </c>
      <c r="E68" s="104">
        <f>E69+E78+E87+E118+E134+E146+E164+E170</f>
        <v>288297.27999999997</v>
      </c>
      <c r="F68" s="93">
        <f t="shared" si="1"/>
        <v>138.8436731669043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+D70+D75+D76+D77</f>
        <v>203970.66999999998</v>
      </c>
      <c r="E69" s="104">
        <f>+E70+E75+E76+E77</f>
        <v>281797.08</v>
      </c>
      <c r="F69" s="93">
        <f t="shared" si="1"/>
        <v>138.15568679555744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SUM(D71:D74)</f>
        <v>203271.71</v>
      </c>
      <c r="E70" s="104">
        <f>SUM(E71:E74)</f>
        <v>280343.71000000002</v>
      </c>
      <c r="F70" s="93">
        <f t="shared" ref="F70:F101" si="2">IF(D70&gt;0,IF(E70/D70&gt;=100,"&gt;&gt;100",E70/D70*100),"-")</f>
        <v>137.91575325459701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203271.71</v>
      </c>
      <c r="E72" s="247">
        <v>280343.71000000002</v>
      </c>
      <c r="F72" s="93">
        <f t="shared" si="2"/>
        <v>137.91575325459701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698.96</v>
      </c>
      <c r="E76" s="247">
        <v>1453.37</v>
      </c>
      <c r="F76" s="93">
        <f t="shared" si="2"/>
        <v>207.93321506237837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2106.75</v>
      </c>
      <c r="E78" s="104">
        <f>E79+SUM(E82:E84)-E85+E86</f>
        <v>5427.97</v>
      </c>
      <c r="F78" s="93">
        <f t="shared" si="2"/>
        <v>257.64661208021835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56</v>
      </c>
      <c r="E83" s="247">
        <v>90</v>
      </c>
      <c r="F83" s="93">
        <f t="shared" si="2"/>
        <v>160.71428571428572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26.41</v>
      </c>
      <c r="E84" s="247">
        <v>26.41</v>
      </c>
      <c r="F84" s="93">
        <f t="shared" si="2"/>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2024.34</v>
      </c>
      <c r="E86" s="247">
        <v>5311.56</v>
      </c>
      <c r="F86" s="93">
        <f t="shared" si="2"/>
        <v>262.38477726073688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SUM(D147:D149)+SUM(D158:D162)-D163</f>
        <v>1564.2200000000003</v>
      </c>
      <c r="E146" s="104">
        <f>SUM(E147:E149)+SUM(E158:E162)-E163</f>
        <v>1072.23</v>
      </c>
      <c r="F146" s="93">
        <f t="shared" si="4"/>
        <v>68.547263172699473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10.130000000000001</v>
      </c>
      <c r="E158" s="247">
        <v>10.130000000000001</v>
      </c>
      <c r="F158" s="93">
        <f t="shared" si="4"/>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2843.42</v>
      </c>
      <c r="E159" s="247">
        <v>646.5</v>
      </c>
      <c r="F159" s="93">
        <f t="shared" si="4"/>
        <v>22.736704391190891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312.36</v>
      </c>
      <c r="E160" s="247">
        <v>512.36</v>
      </c>
      <c r="F160" s="93">
        <f t="shared" si="4"/>
        <v>164.02868485081316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1601.69</v>
      </c>
      <c r="E163" s="247">
        <v>96.76</v>
      </c>
      <c r="F163" s="93">
        <f t="shared" si="4"/>
        <v>6.0411190679844413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SUM(D171:D173)</f>
        <v>0</v>
      </c>
      <c r="E170" s="104">
        <f>SUM(E171:E173)</f>
        <v>0</v>
      </c>
      <c r="F170" s="93" t="str">
        <f t="shared" si="5"/>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5"/>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D176+D237</f>
        <v>3689071.98</v>
      </c>
      <c r="E175" s="104">
        <f>E176+E237</f>
        <v>3690594.22</v>
      </c>
      <c r="F175" s="93">
        <f t="shared" ref="F175:F206" si="6">IF(D175&gt;0,IF(E175/D175&gt;=100,"&gt;&gt;100",E175/D175*100),"-")</f>
        <v>100.04126349413221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D177+D189+D190+D206+D234</f>
        <v>183640.74000000002</v>
      </c>
      <c r="E176" s="104">
        <f>E177+E189+E190+E206+E234</f>
        <v>227061.68000000002</v>
      </c>
      <c r="F176" s="93">
        <f t="shared" si="6"/>
        <v>123.6445028483331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SUM(D178:D180)+SUM(D184:D188)</f>
        <v>183640.7</v>
      </c>
      <c r="E177" s="104">
        <f>SUM(E178:E180)+SUM(E184:E188)</f>
        <v>227061.64</v>
      </c>
      <c r="F177" s="93">
        <f t="shared" si="6"/>
        <v>123.64450799849924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152384.25</v>
      </c>
      <c r="E178" s="247">
        <v>202271.75</v>
      </c>
      <c r="F178" s="93">
        <f t="shared" si="6"/>
        <v>132.7379634050107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30752.1</v>
      </c>
      <c r="E179" s="247">
        <v>24294.51</v>
      </c>
      <c r="F179" s="93">
        <f t="shared" si="6"/>
        <v>79.001141385466354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504.35</v>
      </c>
      <c r="E188" s="247">
        <v>495.38</v>
      </c>
      <c r="F188" s="93">
        <f t="shared" si="6"/>
        <v>98.221473183305235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0.04</v>
      </c>
      <c r="E189" s="247">
        <v>0.04</v>
      </c>
      <c r="F189" s="93">
        <f t="shared" si="6"/>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+D238+D245-D254+SUM(D255:D257)</f>
        <v>3505431.2399999998</v>
      </c>
      <c r="E237" s="104">
        <f>+E238+E245-E254+SUM(E255:E257)</f>
        <v>3463532.54</v>
      </c>
      <c r="F237" s="93">
        <f t="shared" si="7"/>
        <v>98.804749055639746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D239-D242</f>
        <v>3491237.71</v>
      </c>
      <c r="E238" s="104">
        <f>E239-E242</f>
        <v>3412104.31</v>
      </c>
      <c r="F238" s="93">
        <f t="shared" si="7"/>
        <v>97.733371183138374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SUM(D240:D241)</f>
        <v>3491237.71</v>
      </c>
      <c r="E239" s="104">
        <f>SUM(E240:E241)</f>
        <v>3412104.31</v>
      </c>
      <c r="F239" s="93">
        <f t="shared" ref="F239:F260" si="8">IF(D239&gt;0,IF(E239/D239&gt;=100,"&gt;&gt;100",E239/D239*100),"-")</f>
        <v>97.733371183138374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3452117.69</v>
      </c>
      <c r="E240" s="247">
        <v>3372984.29</v>
      </c>
      <c r="F240" s="93">
        <f t="shared" si="8"/>
        <v>97.707685336764982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39120.019999999997</v>
      </c>
      <c r="E241" s="247">
        <v>39120.019999999997</v>
      </c>
      <c r="F241" s="93">
        <f t="shared" si="8"/>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D246-D250</f>
        <v>11048.13</v>
      </c>
      <c r="E245" s="104">
        <f>E246-E250</f>
        <v>48774.82</v>
      </c>
      <c r="F245" s="93">
        <f t="shared" si="8"/>
        <v>441.47579726161803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SUM(D247:D249)</f>
        <v>11048.13</v>
      </c>
      <c r="E246" s="104">
        <f>SUM(E247:E249)</f>
        <v>48774.82</v>
      </c>
      <c r="F246" s="93">
        <f t="shared" si="8"/>
        <v>441.47579726161803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11048.13</v>
      </c>
      <c r="E247" s="247">
        <v>48774.82</v>
      </c>
      <c r="F247" s="93">
        <f t="shared" si="8"/>
        <v>441.47579726161803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3145.4</v>
      </c>
      <c r="E255" s="247">
        <v>2653.41</v>
      </c>
      <c r="F255" s="93">
        <f t="shared" si="8"/>
        <v>84.358428180835503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3165.91</v>
      </c>
      <c r="E264" s="247">
        <v>722.49</v>
      </c>
      <c r="F264" s="93">
        <f t="shared" si="9"/>
        <v>22.820926684586741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446.5</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795.99</v>
      </c>
      <c r="E268" s="247">
        <v>607.49</v>
      </c>
      <c r="F268" s="93">
        <f t="shared" si="9"/>
        <v>76.318797974848934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1228.3499999999999</v>
      </c>
      <c r="E269" s="247">
        <v>4704.07</v>
      </c>
      <c r="F269" s="93">
        <f t="shared" si="9"/>
        <v>382.95844018398662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504.8</v>
      </c>
      <c r="E287" s="247">
        <v>7490.05</v>
      </c>
      <c r="F287" s="93">
        <f t="shared" si="9"/>
        <v>1483.7658478605388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183135.9</v>
      </c>
      <c r="E288" s="247">
        <v>219571.59000000003</v>
      </c>
      <c r="F288" s="93">
        <f t="shared" si="9"/>
        <v>119.89543830565172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0.04</v>
      </c>
      <c r="E289" s="247">
        <v>0.04</v>
      </c>
      <c r="F289" s="93">
        <f t="shared" si="9"/>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172.54</v>
      </c>
      <c r="E295" s="247">
        <v>495.38</v>
      </c>
      <c r="F295" s="93">
        <f t="shared" si="10"/>
        <v>287.11023530775475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331.81</v>
      </c>
      <c r="E302" s="247">
        <v>0</v>
      </c>
      <c r="F302" s="93">
        <f t="shared" si="1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SUM(D108:D113)</f>
        <v>2416253.63</v>
      </c>
      <c r="E107" s="81">
        <f>SUM(E108:E113)</f>
        <v>2818365.66</v>
      </c>
      <c r="F107" s="63">
        <f t="shared" si="3"/>
        <v>116.641962789312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2416253.63</v>
      </c>
      <c r="E109" s="249">
        <v>2818365.66</v>
      </c>
      <c r="F109" s="63">
        <f t="shared" si="3"/>
        <v>116.641962789312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D5+D22+D28+D35+D75+D82+D89+D107+D114+D129</f>
        <v>2416253.63</v>
      </c>
      <c r="E141" s="106">
        <f>E5+E22+E28+E35+E75+E82+E89+E107+E114+E129</f>
        <v>2818365.66</v>
      </c>
      <c r="F141" s="82">
        <f t="shared" si="4"/>
        <v>116.641962789312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21" sqref="E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183640.74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2812956.68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2799039.14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2307382.87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483087.73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2671.58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5896.96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13917.54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2769535.74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331.81</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2755286.39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2257495.37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489545.32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2671.58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5574.12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13917.54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227061.6799999997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7490.0900000000011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7490.0500000000011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7490.0500000000011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7189.1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300.93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0.02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0.04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0.04</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219571.59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219571.59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5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24891</v>
      </c>
      <c r="P3" s="71"/>
    </row>
    <row r="4" spans="1:16" ht="19.5" customHeight="1" x14ac:dyDescent="0.2">
      <c r="A4" s="370" t="s">
        <v>3007</v>
      </c>
      <c r="B4" s="371"/>
      <c r="C4" s="372"/>
      <c r="D4" s="123"/>
      <c r="E4" s="71">
        <f>SUM(E5:E13)</f>
        <v>0</v>
      </c>
      <c r="F4" s="71">
        <f>SUM(F5:F13)</f>
        <v>0</v>
      </c>
      <c r="G4" s="71"/>
      <c r="H4" s="71"/>
      <c r="I4" s="132" t="s">
        <v>3008</v>
      </c>
      <c r="J4" s="132" t="s">
        <v>3009</v>
      </c>
      <c r="K4" s="132" t="s">
        <v>3010</v>
      </c>
      <c r="L4" s="71"/>
      <c r="M4" s="71"/>
      <c r="N4" s="71"/>
      <c r="O4" s="71"/>
      <c r="P4" s="71"/>
    </row>
    <row r="5" spans="1:16" ht="63.75" customHeight="1" x14ac:dyDescent="0.2">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3024</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 t="shared" ref="B21:B84" si="2">IF(E21=1,"Pogreška",IF(F21=1,"Provjera","O.K."))</f>
        <v>O.K.</v>
      </c>
      <c r="C21" s="116" t="s">
        <v>3027</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3028</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3029</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3030</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3031</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3032</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3033</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3034</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3035</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3036</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3037</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3038</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3039</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3040</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3041</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3042</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3043</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3044</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3045</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3046</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3047</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3048</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3049</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3050</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3051</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3052</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3053</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3054</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3055</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3056</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3057</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3058</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3059</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3060</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3061</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3062</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3063</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3064</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3065</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3066</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3067</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3068</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3069</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3070</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3071</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3072</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3073</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3074</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3075</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3076</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3077</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3078</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3079</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3080</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3081</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3082</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3083</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3084</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3085</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3086</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3087</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3088</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3089</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3090</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3091</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3092</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3093</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3094</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3095</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3096</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3097</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3098</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3099</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3100</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3101</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3102</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3103</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3104</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3105</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3106</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3107</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3108</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3109</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3110</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3111</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3112</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3113</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3114</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3115</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3116</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3117</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3118</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3119</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3120</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3121</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3122</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3123</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3124</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3125</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3126</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3127</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3128</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3129</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3130</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3131</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3132</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3133</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3134</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3135</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3136</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3137</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3138</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3139</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3140</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3141</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3142</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3143</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3144</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3145</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3146</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3147</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3148</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3149</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3150</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3151</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3152</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3153</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3154</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3155</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3156</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3157</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3158</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3159</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3160</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3161</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3162</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3163</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3164</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3165</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3166</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3167</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3168</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3169</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3170</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3171</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3172</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3173</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3174</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3175</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3176</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3177</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3178</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3179</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3180</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3181</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3182</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3183</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3184</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3185</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3186</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3187</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3188</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3189</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3190</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3191</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3192</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3193</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3194</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3195</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3196</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3197</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3198</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3199</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3200</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3201</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3202</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3203</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3204</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3205</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3206</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3207</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3208</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3209</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3210</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3211</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3212</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3213</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3214</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3215</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3216</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3217</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3218</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3219</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3220</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3221</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3222</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3223</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3224</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3225</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3226</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3227</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3228</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3229</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3230</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3231</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3232</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3233</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3234</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3235</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3236</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3237</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3238</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3239</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3240</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3241</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3242</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3243</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3244</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3245</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3246</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3247</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3248</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3249</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3250</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3251</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3252</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3253</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3254</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3255</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3256</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3257</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3258</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3259</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3260</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3261</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3262</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3263</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3264</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3265</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3266</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3267</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3268</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3269</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3270</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3271</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3272</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3273</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3274</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3275</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3276</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3277</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3278</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3279</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3280</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3281</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3282</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3283</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3284</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3285</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3286</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3287</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3288</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3289</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3290</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3291</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3292</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3293</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3294</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3295</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3296</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3297</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3298</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3299</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3300</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3301</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3302</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3303</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3304</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3305</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3306</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3307</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3308</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3309</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3310</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3311</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3312</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3313</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3314</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3315</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3316</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3282</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3317</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2025-01-29T12:31:06Z</cp:lastPrinted>
  <dcterms:created xsi:type="dcterms:W3CDTF">2025-01-29T09:41:26Z</dcterms:created>
  <dcterms:modified xsi:type="dcterms:W3CDTF">2025-01-29T14:49:38Z</dcterms:modified>
</cp:coreProperties>
</file>